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NAV\2026-2027\TER Movement\"/>
    </mc:Choice>
  </mc:AlternateContent>
  <xr:revisionPtr revIDLastSave="0" documentId="8_{D63D25A3-6E1C-432F-BBB2-23E5231F49F7}" xr6:coauthVersionLast="47" xr6:coauthVersionMax="47" xr10:uidLastSave="{00000000-0000-0000-0000-000000000000}"/>
  <bookViews>
    <workbookView xWindow="-110" yWindow="-110" windowWidth="19420" windowHeight="10300" xr2:uid="{8160992F-12DF-4AA9-B392-CE98779AE6AE}"/>
  </bookViews>
  <sheets>
    <sheet name="Effective April 01, 2026" sheetId="1" r:id="rId1"/>
    <sheet name="TER FY 25-26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G20" i="1"/>
  <c r="G19" i="1"/>
  <c r="G16" i="1"/>
  <c r="G15" i="1"/>
  <c r="G13" i="1"/>
  <c r="G12" i="1"/>
  <c r="G11" i="1"/>
  <c r="G10" i="1"/>
  <c r="G9" i="1"/>
  <c r="G8" i="1"/>
  <c r="G7" i="1"/>
  <c r="G6" i="1"/>
  <c r="G5" i="1"/>
  <c r="M13" i="1"/>
  <c r="M12" i="1"/>
  <c r="M11" i="1"/>
  <c r="M10" i="1"/>
  <c r="M9" i="1"/>
  <c r="M8" i="1"/>
  <c r="M7" i="1"/>
  <c r="M6" i="1"/>
  <c r="M5" i="1"/>
  <c r="L13" i="1"/>
  <c r="L12" i="1"/>
  <c r="L11" i="1"/>
  <c r="L10" i="1"/>
  <c r="L9" i="1"/>
  <c r="L8" i="1"/>
  <c r="L7" i="1"/>
  <c r="L6" i="1"/>
  <c r="L5" i="1"/>
  <c r="R20" i="1"/>
  <c r="Q20" i="1"/>
  <c r="P20" i="1"/>
  <c r="R19" i="1"/>
  <c r="Q19" i="1"/>
  <c r="P19" i="1"/>
  <c r="R16" i="1"/>
  <c r="Q16" i="1"/>
  <c r="P16" i="1"/>
  <c r="R15" i="1"/>
  <c r="Q15" i="1"/>
  <c r="P15" i="1"/>
  <c r="R13" i="1"/>
  <c r="R12" i="1"/>
  <c r="R11" i="1"/>
  <c r="R10" i="1"/>
  <c r="R9" i="1"/>
  <c r="R8" i="1"/>
  <c r="R7" i="1"/>
  <c r="R6" i="1"/>
  <c r="R5" i="1"/>
  <c r="Q13" i="1"/>
  <c r="Q12" i="1"/>
  <c r="Q11" i="1"/>
  <c r="Q10" i="1"/>
  <c r="Q9" i="1"/>
  <c r="Q8" i="1"/>
  <c r="Q7" i="1"/>
  <c r="Q6" i="1"/>
  <c r="Q5" i="1"/>
  <c r="P13" i="1"/>
  <c r="P11" i="1"/>
  <c r="P10" i="1"/>
  <c r="P9" i="1"/>
  <c r="P8" i="1"/>
  <c r="P7" i="1"/>
  <c r="P6" i="1"/>
  <c r="P5" i="1"/>
  <c r="F20" i="1"/>
  <c r="F19" i="1"/>
  <c r="F16" i="1"/>
  <c r="F15" i="1"/>
  <c r="F13" i="1"/>
  <c r="F12" i="1"/>
  <c r="F11" i="1"/>
  <c r="F10" i="1"/>
  <c r="F9" i="1"/>
  <c r="F8" i="1"/>
  <c r="F7" i="1"/>
  <c r="F6" i="1"/>
  <c r="F5" i="1"/>
  <c r="H129" i="4"/>
  <c r="G129" i="4"/>
  <c r="E129" i="4"/>
  <c r="D129" i="4"/>
  <c r="H128" i="4"/>
  <c r="G128" i="4"/>
  <c r="E128" i="4"/>
  <c r="D128" i="4"/>
  <c r="H127" i="4"/>
  <c r="G127" i="4"/>
  <c r="E127" i="4"/>
  <c r="D127" i="4"/>
  <c r="E126" i="4"/>
  <c r="D126" i="4"/>
  <c r="H125" i="4"/>
  <c r="G125" i="4"/>
  <c r="F125" i="4"/>
  <c r="E125" i="4"/>
  <c r="D125" i="4"/>
  <c r="E123" i="4"/>
  <c r="D123" i="4"/>
  <c r="H122" i="4"/>
  <c r="G122" i="4"/>
  <c r="E122" i="4"/>
  <c r="D122" i="4"/>
  <c r="H121" i="4"/>
  <c r="G121" i="4"/>
  <c r="E121" i="4"/>
  <c r="D121" i="4"/>
  <c r="H119" i="4"/>
  <c r="G119" i="4"/>
  <c r="E119" i="4"/>
  <c r="D119" i="4"/>
  <c r="H118" i="4"/>
  <c r="G118" i="4"/>
  <c r="E118" i="4"/>
  <c r="D118" i="4"/>
  <c r="H117" i="4"/>
  <c r="G117" i="4"/>
  <c r="E117" i="4"/>
  <c r="D117" i="4"/>
  <c r="H116" i="4"/>
  <c r="G116" i="4"/>
  <c r="E116" i="4"/>
  <c r="D116" i="4"/>
  <c r="H115" i="4"/>
  <c r="G115" i="4"/>
  <c r="E115" i="4"/>
  <c r="D115" i="4"/>
  <c r="H114" i="4"/>
  <c r="G114" i="4"/>
  <c r="E114" i="4"/>
  <c r="D114" i="4"/>
  <c r="H107" i="4"/>
  <c r="G107" i="4"/>
  <c r="E107" i="4"/>
  <c r="D107" i="4"/>
  <c r="H106" i="4"/>
  <c r="G106" i="4"/>
  <c r="E106" i="4"/>
  <c r="D106" i="4"/>
  <c r="H105" i="4"/>
  <c r="G105" i="4"/>
  <c r="E105" i="4"/>
  <c r="D105" i="4"/>
  <c r="E104" i="4"/>
  <c r="D104" i="4"/>
  <c r="H103" i="4"/>
  <c r="G103" i="4"/>
  <c r="E103" i="4"/>
  <c r="D103" i="4"/>
  <c r="E101" i="4"/>
  <c r="D101" i="4"/>
  <c r="H100" i="4"/>
  <c r="G100" i="4"/>
  <c r="E100" i="4"/>
  <c r="D100" i="4"/>
  <c r="H99" i="4"/>
  <c r="G99" i="4"/>
  <c r="E99" i="4"/>
  <c r="D99" i="4"/>
  <c r="H97" i="4"/>
  <c r="G97" i="4"/>
  <c r="E97" i="4"/>
  <c r="D97" i="4"/>
  <c r="H96" i="4"/>
  <c r="G96" i="4"/>
  <c r="E96" i="4"/>
  <c r="D96" i="4"/>
  <c r="K95" i="4"/>
  <c r="H95" i="4"/>
  <c r="G95" i="4"/>
  <c r="E95" i="4"/>
  <c r="D95" i="4"/>
  <c r="H94" i="4"/>
  <c r="G94" i="4"/>
  <c r="E94" i="4"/>
  <c r="D94" i="4"/>
  <c r="H93" i="4"/>
  <c r="G93" i="4"/>
  <c r="E93" i="4"/>
  <c r="D93" i="4"/>
  <c r="H92" i="4"/>
  <c r="G92" i="4"/>
  <c r="E92" i="4"/>
  <c r="D92" i="4"/>
  <c r="H85" i="4"/>
  <c r="G85" i="4"/>
  <c r="E85" i="4"/>
  <c r="D85" i="4"/>
  <c r="H84" i="4"/>
  <c r="G84" i="4"/>
  <c r="E84" i="4"/>
  <c r="D84" i="4"/>
  <c r="H83" i="4"/>
  <c r="G83" i="4"/>
  <c r="E83" i="4"/>
  <c r="D83" i="4"/>
  <c r="E82" i="4"/>
  <c r="D82" i="4"/>
  <c r="H81" i="4"/>
  <c r="G81" i="4"/>
  <c r="E81" i="4"/>
  <c r="D81" i="4"/>
  <c r="E79" i="4"/>
  <c r="D79" i="4"/>
  <c r="H78" i="4"/>
  <c r="G78" i="4"/>
  <c r="E78" i="4"/>
  <c r="D78" i="4"/>
  <c r="H77" i="4"/>
  <c r="G77" i="4"/>
  <c r="E77" i="4"/>
  <c r="D77" i="4"/>
  <c r="K75" i="4"/>
  <c r="J75" i="4"/>
  <c r="H75" i="4"/>
  <c r="G75" i="4"/>
  <c r="E75" i="4"/>
  <c r="D75" i="4"/>
  <c r="H74" i="4"/>
  <c r="G74" i="4"/>
  <c r="E74" i="4"/>
  <c r="D74" i="4"/>
  <c r="H73" i="4"/>
  <c r="G73" i="4"/>
  <c r="E73" i="4"/>
  <c r="D73" i="4"/>
  <c r="H72" i="4"/>
  <c r="G72" i="4"/>
  <c r="E72" i="4"/>
  <c r="D72" i="4"/>
  <c r="H71" i="4"/>
  <c r="G71" i="4"/>
  <c r="E71" i="4"/>
  <c r="D71" i="4"/>
  <c r="H70" i="4"/>
  <c r="G70" i="4"/>
  <c r="E70" i="4"/>
  <c r="D70" i="4"/>
  <c r="H63" i="4"/>
  <c r="G63" i="4"/>
  <c r="E63" i="4"/>
  <c r="D63" i="4"/>
  <c r="H62" i="4"/>
  <c r="G62" i="4"/>
  <c r="E62" i="4"/>
  <c r="D62" i="4"/>
  <c r="H61" i="4"/>
  <c r="G61" i="4"/>
  <c r="E61" i="4"/>
  <c r="D61" i="4"/>
  <c r="E60" i="4"/>
  <c r="D60" i="4"/>
  <c r="H59" i="4"/>
  <c r="G59" i="4"/>
  <c r="E59" i="4"/>
  <c r="D59" i="4"/>
  <c r="E57" i="4"/>
  <c r="D57" i="4"/>
  <c r="K56" i="4"/>
  <c r="H56" i="4"/>
  <c r="G56" i="4"/>
  <c r="E56" i="4"/>
  <c r="D56" i="4"/>
  <c r="H55" i="4"/>
  <c r="G55" i="4"/>
  <c r="E55" i="4"/>
  <c r="D55" i="4"/>
  <c r="H53" i="4"/>
  <c r="G53" i="4"/>
  <c r="E53" i="4"/>
  <c r="D53" i="4"/>
  <c r="H52" i="4"/>
  <c r="G52" i="4"/>
  <c r="E52" i="4"/>
  <c r="D52" i="4"/>
  <c r="H51" i="4"/>
  <c r="G51" i="4"/>
  <c r="E51" i="4"/>
  <c r="D51" i="4"/>
  <c r="H50" i="4"/>
  <c r="G50" i="4"/>
  <c r="E50" i="4"/>
  <c r="D50" i="4"/>
  <c r="H49" i="4"/>
  <c r="G49" i="4"/>
  <c r="E49" i="4"/>
  <c r="D49" i="4"/>
  <c r="H48" i="4"/>
  <c r="G48" i="4"/>
  <c r="E48" i="4"/>
  <c r="D48" i="4"/>
  <c r="H41" i="4"/>
  <c r="G41" i="4"/>
  <c r="E41" i="4"/>
  <c r="D41" i="4"/>
  <c r="H40" i="4"/>
  <c r="G40" i="4"/>
  <c r="E40" i="4"/>
  <c r="D40" i="4"/>
  <c r="H39" i="4"/>
  <c r="G39" i="4"/>
  <c r="E39" i="4"/>
  <c r="D39" i="4"/>
  <c r="E38" i="4"/>
  <c r="D38" i="4"/>
  <c r="H37" i="4"/>
  <c r="G37" i="4"/>
  <c r="E37" i="4"/>
  <c r="D37" i="4"/>
  <c r="E35" i="4"/>
  <c r="D35" i="4"/>
  <c r="H34" i="4"/>
  <c r="G34" i="4"/>
  <c r="E34" i="4"/>
  <c r="D34" i="4"/>
  <c r="H33" i="4"/>
  <c r="G33" i="4"/>
  <c r="E33" i="4"/>
  <c r="D33" i="4"/>
  <c r="H31" i="4"/>
  <c r="G31" i="4"/>
  <c r="E31" i="4"/>
  <c r="D31" i="4"/>
  <c r="H30" i="4"/>
  <c r="G30" i="4"/>
  <c r="E30" i="4"/>
  <c r="D30" i="4"/>
  <c r="H29" i="4"/>
  <c r="G29" i="4"/>
  <c r="E29" i="4"/>
  <c r="D29" i="4"/>
  <c r="H28" i="4"/>
  <c r="G28" i="4"/>
  <c r="E28" i="4"/>
  <c r="D28" i="4"/>
  <c r="H27" i="4"/>
  <c r="G27" i="4"/>
  <c r="E27" i="4"/>
  <c r="D27" i="4"/>
  <c r="H26" i="4"/>
  <c r="G26" i="4"/>
  <c r="E26" i="4"/>
  <c r="D26" i="4"/>
  <c r="H20" i="4"/>
  <c r="G20" i="4"/>
  <c r="E20" i="4"/>
  <c r="D20" i="4"/>
  <c r="H19" i="4"/>
  <c r="G19" i="4"/>
  <c r="E19" i="4"/>
  <c r="D19" i="4"/>
  <c r="H18" i="4"/>
  <c r="G18" i="4"/>
  <c r="E18" i="4"/>
  <c r="D18" i="4"/>
  <c r="E17" i="4"/>
  <c r="D17" i="4"/>
  <c r="H16" i="4"/>
  <c r="G16" i="4"/>
  <c r="E16" i="4"/>
  <c r="D16" i="4"/>
  <c r="E14" i="4"/>
  <c r="D14" i="4"/>
  <c r="H13" i="4"/>
  <c r="G13" i="4"/>
  <c r="E13" i="4"/>
  <c r="D13" i="4"/>
  <c r="H12" i="4"/>
  <c r="G12" i="4"/>
  <c r="E12" i="4"/>
  <c r="D12" i="4"/>
  <c r="H10" i="4"/>
  <c r="G10" i="4"/>
  <c r="E10" i="4"/>
  <c r="D10" i="4"/>
  <c r="H9" i="4"/>
  <c r="G9" i="4"/>
  <c r="E9" i="4"/>
  <c r="D9" i="4"/>
  <c r="H8" i="4"/>
  <c r="G8" i="4"/>
  <c r="E8" i="4"/>
  <c r="D8" i="4"/>
  <c r="H7" i="4"/>
  <c r="G7" i="4"/>
  <c r="F7" i="4"/>
  <c r="E7" i="4"/>
  <c r="D7" i="4"/>
  <c r="H6" i="4"/>
  <c r="G6" i="4"/>
  <c r="E6" i="4"/>
  <c r="D6" i="4"/>
  <c r="H5" i="4"/>
  <c r="G5" i="4"/>
  <c r="E5" i="4"/>
  <c r="D5" i="4"/>
  <c r="O21" i="1"/>
  <c r="O20" i="1"/>
  <c r="O19" i="1"/>
  <c r="O17" i="1"/>
  <c r="O16" i="1"/>
  <c r="O15" i="1"/>
  <c r="E21" i="1"/>
  <c r="E20" i="1"/>
  <c r="E19" i="1"/>
  <c r="E17" i="1"/>
  <c r="E16" i="1"/>
  <c r="E15" i="1"/>
  <c r="E13" i="1"/>
  <c r="E12" i="1"/>
  <c r="E11" i="1"/>
  <c r="E10" i="1"/>
  <c r="E9" i="1"/>
  <c r="E8" i="1"/>
  <c r="E7" i="1"/>
  <c r="E6" i="1"/>
  <c r="E5" i="1"/>
  <c r="U3" i="1"/>
  <c r="T3" i="1"/>
  <c r="Q17" i="1" l="1"/>
  <c r="R17" i="1"/>
  <c r="P17" i="1"/>
  <c r="R21" i="1"/>
  <c r="Q21" i="1"/>
  <c r="P21" i="1"/>
  <c r="O13" i="1"/>
  <c r="S13" i="1" s="1"/>
  <c r="O12" i="1"/>
  <c r="O11" i="1"/>
  <c r="S11" i="1" s="1"/>
  <c r="O10" i="1"/>
  <c r="S10" i="1" s="1"/>
  <c r="O9" i="1"/>
  <c r="S9" i="1" s="1"/>
  <c r="O8" i="1"/>
  <c r="S8" i="1" s="1"/>
  <c r="O7" i="1"/>
  <c r="S7" i="1" s="1"/>
  <c r="O6" i="1"/>
  <c r="S6" i="1" s="1"/>
  <c r="P12" i="1"/>
  <c r="O5" i="1"/>
  <c r="S5" i="1" s="1"/>
  <c r="S20" i="1"/>
  <c r="S19" i="1"/>
  <c r="S16" i="1"/>
  <c r="S15" i="1"/>
  <c r="F17" i="1"/>
  <c r="F21" i="1"/>
  <c r="G21" i="1"/>
  <c r="G17" i="1"/>
  <c r="K115" i="4"/>
  <c r="J115" i="4"/>
  <c r="L115" i="4" s="1"/>
  <c r="F115" i="4"/>
  <c r="K114" i="4"/>
  <c r="J114" i="4"/>
  <c r="L114" i="4" s="1"/>
  <c r="F114" i="4"/>
  <c r="K107" i="4"/>
  <c r="J107" i="4"/>
  <c r="L107" i="4" s="1"/>
  <c r="F107" i="4"/>
  <c r="K106" i="4"/>
  <c r="J106" i="4"/>
  <c r="L106" i="4" s="1"/>
  <c r="F106" i="4"/>
  <c r="K105" i="4"/>
  <c r="J105" i="4"/>
  <c r="L105" i="4" s="1"/>
  <c r="F105" i="4"/>
  <c r="F104" i="4"/>
  <c r="K103" i="4"/>
  <c r="J103" i="4"/>
  <c r="L103" i="4" s="1"/>
  <c r="F103" i="4"/>
  <c r="F101" i="4"/>
  <c r="K100" i="4"/>
  <c r="J100" i="4"/>
  <c r="L100" i="4" s="1"/>
  <c r="F100" i="4"/>
  <c r="K99" i="4"/>
  <c r="J99" i="4"/>
  <c r="L99" i="4" s="1"/>
  <c r="F99" i="4"/>
  <c r="K97" i="4"/>
  <c r="J97" i="4"/>
  <c r="L97" i="4" s="1"/>
  <c r="F97" i="4"/>
  <c r="K96" i="4"/>
  <c r="J96" i="4"/>
  <c r="L96" i="4" s="1"/>
  <c r="F96" i="4"/>
  <c r="J34" i="4"/>
  <c r="F31" i="4"/>
  <c r="K30" i="4"/>
  <c r="F29" i="4"/>
  <c r="K27" i="4"/>
  <c r="F26" i="4"/>
  <c r="J9" i="4"/>
  <c r="F8" i="4"/>
  <c r="K7" i="4"/>
  <c r="J95" i="4"/>
  <c r="L95" i="4" s="1"/>
  <c r="F95" i="4"/>
  <c r="K94" i="4"/>
  <c r="J94" i="4"/>
  <c r="F94" i="4"/>
  <c r="K93" i="4"/>
  <c r="J93" i="4"/>
  <c r="L93" i="4" s="1"/>
  <c r="F93" i="4"/>
  <c r="K92" i="4"/>
  <c r="J92" i="4"/>
  <c r="L92" i="4" s="1"/>
  <c r="F92" i="4"/>
  <c r="K85" i="4"/>
  <c r="J85" i="4"/>
  <c r="L85" i="4" s="1"/>
  <c r="F85" i="4"/>
  <c r="K84" i="4"/>
  <c r="J84" i="4"/>
  <c r="L84" i="4" s="1"/>
  <c r="F84" i="4"/>
  <c r="K83" i="4"/>
  <c r="J83" i="4"/>
  <c r="L83" i="4" s="1"/>
  <c r="F83" i="4"/>
  <c r="F82" i="4"/>
  <c r="K81" i="4"/>
  <c r="J81" i="4"/>
  <c r="L81" i="4" s="1"/>
  <c r="F81" i="4"/>
  <c r="F79" i="4"/>
  <c r="K78" i="4"/>
  <c r="J78" i="4"/>
  <c r="L78" i="4" s="1"/>
  <c r="F78" i="4"/>
  <c r="K77" i="4"/>
  <c r="J77" i="4"/>
  <c r="L77" i="4" s="1"/>
  <c r="F77" i="4"/>
  <c r="L75" i="4"/>
  <c r="J20" i="4"/>
  <c r="F13" i="4"/>
  <c r="F75" i="4"/>
  <c r="K74" i="4"/>
  <c r="J74" i="4"/>
  <c r="L74" i="4" s="1"/>
  <c r="F74" i="4"/>
  <c r="K73" i="4"/>
  <c r="J73" i="4"/>
  <c r="L73" i="4" s="1"/>
  <c r="F73" i="4"/>
  <c r="K72" i="4"/>
  <c r="J72" i="4"/>
  <c r="L72" i="4" s="1"/>
  <c r="F72" i="4"/>
  <c r="K71" i="4"/>
  <c r="J71" i="4"/>
  <c r="L71" i="4" s="1"/>
  <c r="F71" i="4"/>
  <c r="K70" i="4"/>
  <c r="J70" i="4"/>
  <c r="L70" i="4" s="1"/>
  <c r="F70" i="4"/>
  <c r="K63" i="4"/>
  <c r="J63" i="4"/>
  <c r="L63" i="4" s="1"/>
  <c r="F63" i="4"/>
  <c r="K62" i="4"/>
  <c r="J62" i="4"/>
  <c r="L62" i="4" s="1"/>
  <c r="F62" i="4"/>
  <c r="K61" i="4"/>
  <c r="J61" i="4"/>
  <c r="L61" i="4" s="1"/>
  <c r="F61" i="4"/>
  <c r="F60" i="4"/>
  <c r="K59" i="4"/>
  <c r="J59" i="4"/>
  <c r="L59" i="4" s="1"/>
  <c r="F59" i="4"/>
  <c r="F57" i="4"/>
  <c r="J56" i="4"/>
  <c r="L56" i="4" s="1"/>
  <c r="K40" i="4"/>
  <c r="F40" i="4"/>
  <c r="J39" i="4"/>
  <c r="F39" i="4"/>
  <c r="F38" i="4"/>
  <c r="F35" i="4"/>
  <c r="K34" i="4"/>
  <c r="F34" i="4"/>
  <c r="K33" i="4"/>
  <c r="J33" i="4"/>
  <c r="L33" i="4" s="1"/>
  <c r="F33" i="4"/>
  <c r="K31" i="4"/>
  <c r="J30" i="4"/>
  <c r="L30" i="4" s="1"/>
  <c r="F30" i="4"/>
  <c r="K29" i="4"/>
  <c r="J28" i="4"/>
  <c r="J26" i="4"/>
  <c r="K19" i="4"/>
  <c r="J19" i="4"/>
  <c r="L19" i="4" s="1"/>
  <c r="J18" i="4"/>
  <c r="F18" i="4"/>
  <c r="F17" i="4"/>
  <c r="J16" i="4"/>
  <c r="F16" i="4"/>
  <c r="K13" i="4"/>
  <c r="J13" i="4"/>
  <c r="L13" i="4" s="1"/>
  <c r="J12" i="4"/>
  <c r="F12" i="4"/>
  <c r="K10" i="4"/>
  <c r="F9" i="4"/>
  <c r="J8" i="4"/>
  <c r="J7" i="4"/>
  <c r="L7" i="4" s="1"/>
  <c r="F56" i="4"/>
  <c r="K55" i="4"/>
  <c r="J55" i="4"/>
  <c r="L55" i="4" s="1"/>
  <c r="F55" i="4"/>
  <c r="K53" i="4"/>
  <c r="J53" i="4"/>
  <c r="L53" i="4" s="1"/>
  <c r="F53" i="4"/>
  <c r="K52" i="4"/>
  <c r="J52" i="4"/>
  <c r="L52" i="4" s="1"/>
  <c r="F52" i="4"/>
  <c r="K51" i="4"/>
  <c r="J51" i="4"/>
  <c r="L51" i="4" s="1"/>
  <c r="F51" i="4"/>
  <c r="K50" i="4"/>
  <c r="J50" i="4"/>
  <c r="L50" i="4" s="1"/>
  <c r="F50" i="4"/>
  <c r="K49" i="4"/>
  <c r="J49" i="4"/>
  <c r="L49" i="4" s="1"/>
  <c r="F49" i="4"/>
  <c r="K48" i="4"/>
  <c r="J48" i="4"/>
  <c r="L48" i="4" s="1"/>
  <c r="F48" i="4"/>
  <c r="K41" i="4"/>
  <c r="J41" i="4"/>
  <c r="L41" i="4" s="1"/>
  <c r="F41" i="4"/>
  <c r="J40" i="4"/>
  <c r="L40" i="4" s="1"/>
  <c r="K39" i="4"/>
  <c r="J37" i="4"/>
  <c r="F37" i="4"/>
  <c r="J31" i="4"/>
  <c r="L31" i="4" s="1"/>
  <c r="J27" i="4"/>
  <c r="L27" i="4" s="1"/>
  <c r="K20" i="4"/>
  <c r="F19" i="4"/>
  <c r="K18" i="4"/>
  <c r="K9" i="4"/>
  <c r="K8" i="4"/>
  <c r="K6" i="4"/>
  <c r="J5" i="4"/>
  <c r="F5" i="4"/>
  <c r="K122" i="4"/>
  <c r="F122" i="4"/>
  <c r="J119" i="4"/>
  <c r="F119" i="4"/>
  <c r="K118" i="4"/>
  <c r="F118" i="4"/>
  <c r="J117" i="4"/>
  <c r="F117" i="4"/>
  <c r="J116" i="4"/>
  <c r="F28" i="4"/>
  <c r="F27" i="4"/>
  <c r="K26" i="4"/>
  <c r="K16" i="4"/>
  <c r="K12" i="4"/>
  <c r="F10" i="4"/>
  <c r="F14" i="4"/>
  <c r="J10" i="4"/>
  <c r="L10" i="4" s="1"/>
  <c r="K5" i="4"/>
  <c r="F6" i="4"/>
  <c r="K129" i="4"/>
  <c r="J129" i="4"/>
  <c r="L129" i="4" s="1"/>
  <c r="F129" i="4"/>
  <c r="K128" i="4"/>
  <c r="J128" i="4"/>
  <c r="F128" i="4"/>
  <c r="K127" i="4"/>
  <c r="J127" i="4"/>
  <c r="L127" i="4" s="1"/>
  <c r="F127" i="4"/>
  <c r="F126" i="4"/>
  <c r="K125" i="4"/>
  <c r="J125" i="4"/>
  <c r="L125" i="4" s="1"/>
  <c r="F123" i="4"/>
  <c r="J122" i="4"/>
  <c r="L122" i="4" s="1"/>
  <c r="K121" i="4"/>
  <c r="J121" i="4"/>
  <c r="L121" i="4" s="1"/>
  <c r="F121" i="4"/>
  <c r="K119" i="4"/>
  <c r="J118" i="4"/>
  <c r="L118" i="4" s="1"/>
  <c r="K117" i="4"/>
  <c r="K116" i="4"/>
  <c r="F116" i="4"/>
  <c r="K37" i="4"/>
  <c r="J29" i="4"/>
  <c r="L29" i="4" s="1"/>
  <c r="K28" i="4"/>
  <c r="F20" i="4"/>
  <c r="J6" i="4"/>
  <c r="L6" i="4" s="1"/>
  <c r="S21" i="1" l="1"/>
  <c r="S17" i="1"/>
  <c r="M4" i="1"/>
  <c r="Q4" i="1" s="1"/>
  <c r="G4" i="1"/>
  <c r="S12" i="1"/>
  <c r="H20" i="1"/>
  <c r="H13" i="1"/>
  <c r="H12" i="1"/>
  <c r="H11" i="1"/>
  <c r="H10" i="1"/>
  <c r="H9" i="1"/>
  <c r="H8" i="1"/>
  <c r="H7" i="1"/>
  <c r="H6" i="1"/>
  <c r="H5" i="1"/>
  <c r="H19" i="1"/>
  <c r="H21" i="1" s="1"/>
  <c r="H16" i="1"/>
  <c r="H15" i="1"/>
  <c r="H17" i="1" s="1"/>
  <c r="L28" i="4"/>
  <c r="L8" i="4"/>
  <c r="L116" i="4"/>
  <c r="L20" i="4"/>
  <c r="L18" i="4"/>
  <c r="L12" i="4"/>
  <c r="L37" i="4"/>
  <c r="L119" i="4"/>
  <c r="L34" i="4"/>
  <c r="L94" i="4"/>
  <c r="L5" i="4"/>
  <c r="L117" i="4"/>
  <c r="L128" i="4"/>
  <c r="L9" i="4"/>
  <c r="L39" i="4"/>
  <c r="L26" i="4"/>
  <c r="L16" i="4"/>
  <c r="R4" i="1"/>
  <c r="F4" i="1" l="1"/>
  <c r="E4" i="1"/>
  <c r="H4" i="1" l="1"/>
  <c r="O4" i="1"/>
  <c r="P4" i="1"/>
  <c r="S4" i="1" l="1"/>
</calcChain>
</file>

<file path=xl/sharedStrings.xml><?xml version="1.0" encoding="utf-8"?>
<sst xmlns="http://schemas.openxmlformats.org/spreadsheetml/2006/main" count="295" uniqueCount="86">
  <si>
    <t xml:space="preserve">SCHEME </t>
  </si>
  <si>
    <t>Scheme Code</t>
  </si>
  <si>
    <t>Mfee (Excl. GST)</t>
  </si>
  <si>
    <t>Other Exp (Excl. GST)</t>
  </si>
  <si>
    <t xml:space="preserve">BASE  Expense Ratio </t>
  </si>
  <si>
    <t xml:space="preserve">GST &amp; stamp Duty on Brokerage and STT and Transaction cost (incl Stamp Duty)% </t>
  </si>
  <si>
    <t>Brokerage upto 0.06% on trade value</t>
  </si>
  <si>
    <t>Mfees (Excl. GST)</t>
  </si>
  <si>
    <t>Other Expenses (Excl. GST)</t>
  </si>
  <si>
    <t>Distributor Commission (Excl GST)</t>
  </si>
  <si>
    <t>BASE Expense Ratio</t>
  </si>
  <si>
    <t>QLTEF</t>
  </si>
  <si>
    <t>Q ELSS Tax Saver</t>
  </si>
  <si>
    <t>QTSF</t>
  </si>
  <si>
    <t>Q Small Cap</t>
  </si>
  <si>
    <t>QSCAPF</t>
  </si>
  <si>
    <t>Q ESG BEST IN CLASS STRATEGY</t>
  </si>
  <si>
    <t>QESG</t>
  </si>
  <si>
    <t>Q Ethical</t>
  </si>
  <si>
    <t>QETHICAL</t>
  </si>
  <si>
    <t>Q Multi Asset Allocation Fund</t>
  </si>
  <si>
    <t>QMULTI</t>
  </si>
  <si>
    <t>Q Dynamic Bond Fund</t>
  </si>
  <si>
    <t>QDBF</t>
  </si>
  <si>
    <t>Q Diversified Equity FOF</t>
  </si>
  <si>
    <t>QEFF</t>
  </si>
  <si>
    <t>QLF</t>
  </si>
  <si>
    <t>Q Multi Asset FOF</t>
  </si>
  <si>
    <t>QMAF</t>
  </si>
  <si>
    <t>Combined of Nifty ETF and Nifty FOF Fund</t>
  </si>
  <si>
    <t>Q NIFTY 50 ETF</t>
  </si>
  <si>
    <t>QIF</t>
  </si>
  <si>
    <t>Q NIFTY 50 ETF FOF</t>
  </si>
  <si>
    <t>QNFOF</t>
  </si>
  <si>
    <t>Total of Nifty50 ETF &amp; FOF Scheme</t>
  </si>
  <si>
    <t>Combined of Gold ETF and Gold Svaing Fund</t>
  </si>
  <si>
    <t>Q Gold Fund</t>
  </si>
  <si>
    <t>QUETFG</t>
  </si>
  <si>
    <t>Q Gold Savings Fund</t>
  </si>
  <si>
    <t>QGSF</t>
  </si>
  <si>
    <t>Total of Gold ETF &amp; FOF Scheme</t>
  </si>
  <si>
    <t>GST on Mfee @ 18%</t>
  </si>
  <si>
    <t>GST on Other Expenses @ 18%</t>
  </si>
  <si>
    <t>At Actuals</t>
  </si>
  <si>
    <t>GST on other Expenses @ 18%</t>
  </si>
  <si>
    <t>GST on Distributor Commission @ 18%</t>
  </si>
  <si>
    <t>Direct Plan</t>
  </si>
  <si>
    <t>Regular Plan</t>
  </si>
  <si>
    <t>BASE Expense Ratio w.e.f. April 01, 2026</t>
  </si>
  <si>
    <t>TER 05 Mar 2026 to 31 Mar 2026</t>
  </si>
  <si>
    <t>Direct Plan - TER</t>
  </si>
  <si>
    <t>Regular Plan - TER</t>
  </si>
  <si>
    <t>Scheme</t>
  </si>
  <si>
    <t>Management Fees ( Excl of GST )</t>
  </si>
  <si>
    <t>Other Expenses ( Incl. of GST)</t>
  </si>
  <si>
    <t>Base TER</t>
  </si>
  <si>
    <t>GST on MFEE</t>
  </si>
  <si>
    <t>Total TER   Incl. of GST - Direct Plan</t>
  </si>
  <si>
    <t xml:space="preserve"> Distributor Commission (Incl. of GST)</t>
  </si>
  <si>
    <t>New Base TER</t>
  </si>
  <si>
    <t>Total  new TER Incl. of GST ( Regular Plan)</t>
  </si>
  <si>
    <t>Quantum Value Fund (QLTEVF)</t>
  </si>
  <si>
    <t>Quantum ELSS Tax Saver Fund (QTSF)</t>
  </si>
  <si>
    <t>Quantum Small Cap Fund(QSCAPF)</t>
  </si>
  <si>
    <t>QUANTUM ESG BEST IN CLASS STRATEGY FUND (QESG)</t>
  </si>
  <si>
    <t>Quantum Ethical Fund (QETHICAL)</t>
  </si>
  <si>
    <t>Quantum Multi Asset Allocation Fund(QMULTI)</t>
  </si>
  <si>
    <t>Quantum Dynamic Bond Fund (QDBF)</t>
  </si>
  <si>
    <t>Quantum Diversified Equity All Cap Active FOF (QEFOF)</t>
  </si>
  <si>
    <t>Quantum Gold Fund (QGF)</t>
  </si>
  <si>
    <t>Quantum Liquid Fund (QLF)</t>
  </si>
  <si>
    <t>Quantum NIFTY 50 ETF (QNF)</t>
  </si>
  <si>
    <t>Quantum NIFTY 50 ETF Fund of Fund (QNFOF)</t>
  </si>
  <si>
    <t>Quantum Gold Savings Fund (QGSF)</t>
  </si>
  <si>
    <t>Quantum Multi Asset Active FOF (QMAFOF)</t>
  </si>
  <si>
    <t>TER 12 Feb 2026 to 04 Mar 2026</t>
  </si>
  <si>
    <t>TER 01 Oct 25 to 12 Feb 26</t>
  </si>
  <si>
    <t>Quantum Equity Fund of Funds (QEFOF)</t>
  </si>
  <si>
    <t>Quantum Multi Asset Fund of Funds (QMAFOF)</t>
  </si>
  <si>
    <t>TER 01 Jul 25 to 30 Sep 25</t>
  </si>
  <si>
    <t>TER 04 Apr 25 to 30 Jun 25</t>
  </si>
  <si>
    <t>TER 01 Apr 25 to 03 Apr 25</t>
  </si>
  <si>
    <t>Q Value</t>
  </si>
  <si>
    <t>Q Liquid Fund</t>
  </si>
  <si>
    <t>Total TER BEFORE Brokerage, Transaction Charges and Statutory levies on Brokerage and Transaction Charges</t>
  </si>
  <si>
    <t>Total TER AFTER Brokerage, Transaction Charges and Statutory levies on Brokerage and Transaction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</si>
</sst>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6" formatCode="0.000%"/>
    <numFmt numFmtId="167" formatCode="0.0%"/>
  </numFmts>
  <fonts count="1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rial"/>
      <family val="2"/>
    </font>
    <font>
      <b/>
      <sz val="1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 tint="4.9989318521683403E-2"/>
      <name val="Aptos Narrow"/>
      <family val="2"/>
      <scheme val="minor"/>
    </font>
    <font>
      <b/>
      <sz val="10"/>
      <color theme="1" tint="4.9989318521683403E-2"/>
      <name val="Aptos Narrow"/>
      <family val="2"/>
      <scheme val="minor"/>
    </font>
    <font>
      <sz val="10"/>
      <color theme="1" tint="4.9989318521683403E-2"/>
      <name val="Arial"/>
      <family val="2"/>
    </font>
    <font>
      <sz val="10"/>
      <color theme="1"/>
      <name val="Arial"/>
      <family val="2"/>
    </font>
    <font>
      <b/>
      <sz val="10"/>
      <color theme="1" tint="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10" fontId="3" fillId="2" borderId="1" xfId="1" applyNumberFormat="1" applyFont="1" applyFill="1" applyBorder="1" applyAlignment="1">
      <alignment horizontal="center" vertical="top" wrapText="1"/>
    </xf>
    <xf numFmtId="10" fontId="3" fillId="0" borderId="1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164" fontId="5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0" fontId="5" fillId="0" borderId="0" xfId="0" applyNumberFormat="1" applyFont="1"/>
    <xf numFmtId="0" fontId="5" fillId="0" borderId="0" xfId="0" applyFont="1"/>
    <xf numFmtId="0" fontId="6" fillId="0" borderId="0" xfId="0" applyFont="1"/>
    <xf numFmtId="10" fontId="7" fillId="0" borderId="0" xfId="1" applyNumberFormat="1" applyFont="1" applyFill="1" applyBorder="1" applyAlignment="1">
      <alignment horizontal="center"/>
    </xf>
    <xf numFmtId="10" fontId="5" fillId="0" borderId="0" xfId="1" applyNumberFormat="1" applyFont="1" applyFill="1" applyBorder="1" applyAlignment="1">
      <alignment horizontal="center"/>
    </xf>
    <xf numFmtId="10" fontId="8" fillId="0" borderId="0" xfId="0" applyNumberFormat="1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left"/>
    </xf>
    <xf numFmtId="10" fontId="3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vertical="top"/>
    </xf>
    <xf numFmtId="10" fontId="5" fillId="0" borderId="0" xfId="0" applyNumberFormat="1" applyFont="1" applyAlignment="1">
      <alignment vertical="top"/>
    </xf>
    <xf numFmtId="10" fontId="3" fillId="0" borderId="1" xfId="1" applyNumberFormat="1" applyFont="1" applyFill="1" applyBorder="1" applyAlignment="1">
      <alignment horizontal="center" vertical="top" wrapText="1"/>
    </xf>
    <xf numFmtId="10" fontId="3" fillId="0" borderId="1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0" fontId="3" fillId="0" borderId="1" xfId="1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3" borderId="1" xfId="0" applyFont="1" applyFill="1" applyBorder="1" applyAlignment="1">
      <alignment horizontal="left"/>
    </xf>
    <xf numFmtId="10" fontId="11" fillId="0" borderId="1" xfId="1" applyNumberFormat="1" applyFont="1" applyFill="1" applyBorder="1" applyAlignment="1">
      <alignment horizontal="center"/>
    </xf>
    <xf numFmtId="10" fontId="7" fillId="0" borderId="1" xfId="1" applyNumberFormat="1" applyFont="1" applyFill="1" applyBorder="1" applyAlignment="1">
      <alignment horizontal="center"/>
    </xf>
    <xf numFmtId="10" fontId="12" fillId="2" borderId="1" xfId="1" applyNumberFormat="1" applyFont="1" applyFill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0" fontId="11" fillId="0" borderId="0" xfId="0" applyNumberFormat="1" applyFont="1"/>
    <xf numFmtId="10" fontId="12" fillId="0" borderId="0" xfId="0" applyNumberFormat="1" applyFont="1"/>
    <xf numFmtId="0" fontId="5" fillId="4" borderId="1" xfId="0" applyFont="1" applyFill="1" applyBorder="1" applyAlignment="1">
      <alignment horizontal="left"/>
    </xf>
    <xf numFmtId="10" fontId="13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10" fontId="11" fillId="2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0" fontId="15" fillId="2" borderId="1" xfId="0" applyNumberFormat="1" applyFont="1" applyFill="1" applyBorder="1" applyAlignment="1">
      <alignment horizontal="center"/>
    </xf>
    <xf numFmtId="0" fontId="11" fillId="0" borderId="0" xfId="0" applyFont="1"/>
    <xf numFmtId="164" fontId="5" fillId="0" borderId="0" xfId="0" applyNumberFormat="1" applyFont="1"/>
    <xf numFmtId="164" fontId="15" fillId="2" borderId="1" xfId="0" applyNumberFormat="1" applyFont="1" applyFill="1" applyBorder="1" applyAlignment="1">
      <alignment horizontal="center"/>
    </xf>
    <xf numFmtId="166" fontId="11" fillId="0" borderId="1" xfId="1" applyNumberFormat="1" applyFont="1" applyFill="1" applyBorder="1" applyAlignment="1">
      <alignment horizontal="center"/>
    </xf>
    <xf numFmtId="166" fontId="11" fillId="2" borderId="1" xfId="1" applyNumberFormat="1" applyFont="1" applyFill="1" applyBorder="1" applyAlignment="1">
      <alignment horizontal="center"/>
    </xf>
    <xf numFmtId="10" fontId="3" fillId="2" borderId="1" xfId="1" applyNumberFormat="1" applyFont="1" applyFill="1" applyBorder="1" applyAlignment="1">
      <alignment horizontal="center"/>
    </xf>
    <xf numFmtId="10" fontId="5" fillId="0" borderId="1" xfId="1" applyNumberFormat="1" applyFont="1" applyFill="1" applyBorder="1" applyAlignment="1">
      <alignment horizontal="center" vertical="top"/>
    </xf>
    <xf numFmtId="10" fontId="3" fillId="2" borderId="1" xfId="1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10" fontId="3" fillId="0" borderId="2" xfId="1" applyNumberFormat="1" applyFont="1" applyFill="1" applyBorder="1" applyAlignment="1">
      <alignment horizontal="center" vertical="top" wrapText="1"/>
    </xf>
    <xf numFmtId="10" fontId="3" fillId="2" borderId="2" xfId="1" applyNumberFormat="1" applyFont="1" applyFill="1" applyBorder="1" applyAlignment="1">
      <alignment horizontal="center" vertical="top" wrapText="1"/>
    </xf>
    <xf numFmtId="10" fontId="9" fillId="0" borderId="3" xfId="1" applyNumberFormat="1" applyFont="1" applyFill="1" applyBorder="1" applyAlignment="1">
      <alignment horizontal="center"/>
    </xf>
    <xf numFmtId="10" fontId="9" fillId="0" borderId="4" xfId="1" applyNumberFormat="1" applyFont="1" applyFill="1" applyBorder="1" applyAlignment="1">
      <alignment horizontal="center"/>
    </xf>
    <xf numFmtId="10" fontId="9" fillId="0" borderId="5" xfId="1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0" fontId="3" fillId="2" borderId="7" xfId="1" applyNumberFormat="1" applyFont="1" applyFill="1" applyBorder="1" applyAlignment="1">
      <alignment horizontal="center" vertical="top" wrapText="1"/>
    </xf>
    <xf numFmtId="10" fontId="5" fillId="0" borderId="8" xfId="1" applyNumberFormat="1" applyFont="1" applyFill="1" applyBorder="1" applyAlignment="1">
      <alignment horizontal="center"/>
    </xf>
    <xf numFmtId="164" fontId="3" fillId="2" borderId="9" xfId="1" applyNumberFormat="1" applyFont="1" applyFill="1" applyBorder="1" applyAlignment="1">
      <alignment horizontal="center"/>
    </xf>
    <xf numFmtId="10" fontId="5" fillId="0" borderId="8" xfId="1" applyNumberFormat="1" applyFont="1" applyFill="1" applyBorder="1" applyAlignment="1">
      <alignment horizontal="center" vertical="top"/>
    </xf>
    <xf numFmtId="164" fontId="3" fillId="2" borderId="9" xfId="1" applyNumberFormat="1" applyFont="1" applyFill="1" applyBorder="1" applyAlignment="1">
      <alignment horizontal="center" vertical="top"/>
    </xf>
    <xf numFmtId="10" fontId="3" fillId="0" borderId="8" xfId="1" applyNumberFormat="1" applyFont="1" applyFill="1" applyBorder="1" applyAlignment="1">
      <alignment horizontal="center"/>
    </xf>
    <xf numFmtId="10" fontId="3" fillId="0" borderId="9" xfId="1" applyNumberFormat="1" applyFont="1" applyFill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0" fontId="3" fillId="0" borderId="10" xfId="1" applyNumberFormat="1" applyFont="1" applyFill="1" applyBorder="1" applyAlignment="1">
      <alignment horizontal="center"/>
    </xf>
    <xf numFmtId="10" fontId="3" fillId="0" borderId="11" xfId="1" applyNumberFormat="1" applyFont="1" applyFill="1" applyBorder="1" applyAlignment="1">
      <alignment horizontal="center"/>
    </xf>
    <xf numFmtId="10" fontId="3" fillId="2" borderId="11" xfId="1" applyNumberFormat="1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horizontal="center"/>
    </xf>
    <xf numFmtId="164" fontId="3" fillId="2" borderId="12" xfId="1" applyNumberFormat="1" applyFont="1" applyFill="1" applyBorder="1" applyAlignment="1">
      <alignment horizontal="center"/>
    </xf>
    <xf numFmtId="164" fontId="3" fillId="2" borderId="9" xfId="0" applyNumberFormat="1" applyFont="1" applyFill="1" applyBorder="1"/>
    <xf numFmtId="164" fontId="3" fillId="2" borderId="9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0" fontId="3" fillId="0" borderId="13" xfId="0" applyFont="1" applyBorder="1" applyAlignment="1">
      <alignment horizontal="center" vertical="top"/>
    </xf>
    <xf numFmtId="10" fontId="3" fillId="0" borderId="14" xfId="1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10" fontId="3" fillId="0" borderId="9" xfId="1" applyNumberFormat="1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10" fontId="3" fillId="0" borderId="9" xfId="1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0" fontId="5" fillId="2" borderId="1" xfId="1" applyNumberFormat="1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CDE2-3A17-4851-89D6-5BB093F0D742}">
  <dimension ref="A1:W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3" sqref="N3"/>
    </sheetView>
  </sheetViews>
  <sheetFormatPr defaultRowHeight="14.5" x14ac:dyDescent="0.35"/>
  <cols>
    <col min="1" max="1" width="36.7265625" bestFit="1" customWidth="1"/>
    <col min="2" max="2" width="8.36328125" bestFit="1" customWidth="1"/>
    <col min="3" max="3" width="7.1796875" bestFit="1" customWidth="1"/>
    <col min="4" max="4" width="8.6328125" bestFit="1" customWidth="1"/>
    <col min="5" max="5" width="7.1796875" bestFit="1" customWidth="1"/>
    <col min="6" max="6" width="10.26953125" customWidth="1"/>
    <col min="7" max="7" width="10.6328125" customWidth="1"/>
    <col min="8" max="8" width="18.08984375" customWidth="1"/>
    <col min="9" max="9" width="15.36328125" bestFit="1" customWidth="1"/>
    <col min="10" max="10" width="10.08984375" bestFit="1" customWidth="1"/>
    <col min="11" max="11" width="15.36328125" customWidth="1"/>
    <col min="12" max="12" width="7.1796875" bestFit="1" customWidth="1"/>
    <col min="13" max="13" width="8.54296875" bestFit="1" customWidth="1"/>
    <col min="14" max="14" width="11.08984375" customWidth="1"/>
    <col min="15" max="15" width="7.1796875" bestFit="1" customWidth="1"/>
    <col min="16" max="16" width="10.81640625" customWidth="1"/>
    <col min="17" max="17" width="10.6328125" customWidth="1"/>
    <col min="18" max="18" width="12.1796875" customWidth="1"/>
    <col min="19" max="19" width="15.1796875" customWidth="1"/>
    <col min="20" max="20" width="15.36328125" bestFit="1" customWidth="1"/>
    <col min="21" max="21" width="8.453125" bestFit="1" customWidth="1"/>
    <col min="22" max="22" width="14.26953125" customWidth="1"/>
  </cols>
  <sheetData>
    <row r="1" spans="1:23" s="7" customFormat="1" ht="21.5" thickBot="1" x14ac:dyDescent="0.55000000000000004">
      <c r="A1" s="8" t="s">
        <v>48</v>
      </c>
      <c r="B1" s="8"/>
      <c r="D1" s="9"/>
      <c r="E1" s="9"/>
      <c r="F1" s="9"/>
      <c r="G1" s="9"/>
      <c r="H1" s="9"/>
      <c r="I1" s="9"/>
      <c r="J1" s="9"/>
      <c r="K1" s="10"/>
      <c r="L1" s="10"/>
      <c r="M1" s="9"/>
      <c r="N1" s="11"/>
      <c r="O1" s="6"/>
    </row>
    <row r="2" spans="1:23" s="7" customFormat="1" ht="24" thickBot="1" x14ac:dyDescent="0.6">
      <c r="A2" s="70" t="s">
        <v>0</v>
      </c>
      <c r="B2" s="71" t="s">
        <v>1</v>
      </c>
      <c r="C2" s="49" t="s">
        <v>46</v>
      </c>
      <c r="D2" s="50"/>
      <c r="E2" s="50"/>
      <c r="F2" s="50"/>
      <c r="G2" s="50"/>
      <c r="H2" s="50"/>
      <c r="I2" s="50"/>
      <c r="J2" s="50"/>
      <c r="K2" s="51"/>
      <c r="L2" s="49" t="s">
        <v>47</v>
      </c>
      <c r="M2" s="50"/>
      <c r="N2" s="50"/>
      <c r="O2" s="50"/>
      <c r="P2" s="50"/>
      <c r="Q2" s="50"/>
      <c r="R2" s="50"/>
      <c r="S2" s="50"/>
      <c r="T2" s="50"/>
      <c r="U2" s="50"/>
      <c r="V2" s="51"/>
    </row>
    <row r="3" spans="1:23" s="3" customFormat="1" ht="93.5" customHeight="1" x14ac:dyDescent="0.35">
      <c r="A3" s="72"/>
      <c r="B3" s="73"/>
      <c r="C3" s="53" t="s">
        <v>2</v>
      </c>
      <c r="D3" s="46" t="s">
        <v>3</v>
      </c>
      <c r="E3" s="48" t="s">
        <v>4</v>
      </c>
      <c r="F3" s="47" t="s">
        <v>41</v>
      </c>
      <c r="G3" s="47" t="s">
        <v>42</v>
      </c>
      <c r="H3" s="48" t="s">
        <v>84</v>
      </c>
      <c r="I3" s="47" t="s">
        <v>5</v>
      </c>
      <c r="J3" s="52" t="s">
        <v>6</v>
      </c>
      <c r="K3" s="54" t="s">
        <v>85</v>
      </c>
      <c r="L3" s="53" t="s">
        <v>7</v>
      </c>
      <c r="M3" s="46" t="s">
        <v>8</v>
      </c>
      <c r="N3" s="47" t="s">
        <v>9</v>
      </c>
      <c r="O3" s="48" t="s">
        <v>10</v>
      </c>
      <c r="P3" s="47" t="s">
        <v>41</v>
      </c>
      <c r="Q3" s="47" t="s">
        <v>44</v>
      </c>
      <c r="R3" s="47" t="s">
        <v>45</v>
      </c>
      <c r="S3" s="48" t="s">
        <v>84</v>
      </c>
      <c r="T3" s="47" t="str">
        <f t="shared" ref="T3:U3" si="0">I3</f>
        <v xml:space="preserve">GST &amp; stamp Duty on Brokerage and STT and Transaction cost (incl Stamp Duty)% </v>
      </c>
      <c r="U3" s="47" t="str">
        <f t="shared" si="0"/>
        <v>Brokerage upto 0.06% on trade value</v>
      </c>
      <c r="V3" s="54" t="s">
        <v>85</v>
      </c>
    </row>
    <row r="4" spans="1:23" s="7" customFormat="1" ht="13" x14ac:dyDescent="0.3">
      <c r="A4" s="74" t="s">
        <v>82</v>
      </c>
      <c r="B4" s="75" t="s">
        <v>11</v>
      </c>
      <c r="C4" s="55">
        <v>6.3528999999999999E-3</v>
      </c>
      <c r="D4" s="27">
        <v>2.8419999999999999E-3</v>
      </c>
      <c r="E4" s="83">
        <f>C4+D4</f>
        <v>9.1948999999999989E-3</v>
      </c>
      <c r="F4" s="27">
        <f>ROUND(C4*18%,6)</f>
        <v>1.1440000000000001E-3</v>
      </c>
      <c r="G4" s="27">
        <f>ROUND(D4*18%,6)</f>
        <v>5.1199999999999998E-4</v>
      </c>
      <c r="H4" s="83">
        <f>E4+F4+G4</f>
        <v>1.0850899999999998E-2</v>
      </c>
      <c r="I4" s="4" t="s">
        <v>43</v>
      </c>
      <c r="J4" s="4" t="s">
        <v>43</v>
      </c>
      <c r="K4" s="56"/>
      <c r="L4" s="55">
        <f>C4-0.0001%</f>
        <v>6.3518999999999997E-3</v>
      </c>
      <c r="M4" s="27">
        <f>D4</f>
        <v>2.8419999999999999E-3</v>
      </c>
      <c r="N4" s="27">
        <v>8.7290000000000006E-3</v>
      </c>
      <c r="O4" s="43">
        <f t="shared" ref="O4:O13" si="1">L4+M4+N4</f>
        <v>1.7922899999999999E-2</v>
      </c>
      <c r="P4" s="27">
        <f>ROUND(L4*18%,6)</f>
        <v>1.1429999999999999E-3</v>
      </c>
      <c r="Q4" s="27">
        <f>ROUND(M4*18%,6)</f>
        <v>5.1199999999999998E-4</v>
      </c>
      <c r="R4" s="27">
        <f>ROUND(N4*18%,6)</f>
        <v>1.5709999999999999E-3</v>
      </c>
      <c r="S4" s="83">
        <f>O4+P4+Q4+R4</f>
        <v>2.1148899999999995E-2</v>
      </c>
      <c r="T4" s="4" t="s">
        <v>43</v>
      </c>
      <c r="U4" s="4" t="s">
        <v>43</v>
      </c>
      <c r="V4" s="67"/>
      <c r="W4" s="6"/>
    </row>
    <row r="5" spans="1:23" s="7" customFormat="1" ht="13" x14ac:dyDescent="0.3">
      <c r="A5" s="74" t="s">
        <v>12</v>
      </c>
      <c r="B5" s="75" t="s">
        <v>13</v>
      </c>
      <c r="C5" s="55">
        <v>5.7640000000000009E-3</v>
      </c>
      <c r="D5" s="27">
        <v>1.8630000000000001E-3</v>
      </c>
      <c r="E5" s="83">
        <f t="shared" ref="E5:E21" si="2">C5+D5</f>
        <v>7.627000000000001E-3</v>
      </c>
      <c r="F5" s="27">
        <f t="shared" ref="F5:F13" si="3">ROUND(C5*18%,6)</f>
        <v>1.0380000000000001E-3</v>
      </c>
      <c r="G5" s="27">
        <f>ROUND(D5*18%,6)</f>
        <v>3.3500000000000001E-4</v>
      </c>
      <c r="H5" s="83">
        <f t="shared" ref="H5:H13" si="4">E5+F5+G5</f>
        <v>9.0000000000000011E-3</v>
      </c>
      <c r="I5" s="4" t="s">
        <v>43</v>
      </c>
      <c r="J5" s="4" t="s">
        <v>43</v>
      </c>
      <c r="K5" s="56"/>
      <c r="L5" s="55">
        <f>C5</f>
        <v>5.7640000000000009E-3</v>
      </c>
      <c r="M5" s="27">
        <f t="shared" ref="M5:M13" si="5">D5</f>
        <v>1.8630000000000001E-3</v>
      </c>
      <c r="N5" s="27">
        <v>1.0168999999999999E-2</v>
      </c>
      <c r="O5" s="43">
        <f t="shared" si="1"/>
        <v>1.7795999999999999E-2</v>
      </c>
      <c r="P5" s="27">
        <f t="shared" ref="P5:R13" si="6">ROUND(L5*18%,6)</f>
        <v>1.0380000000000001E-3</v>
      </c>
      <c r="Q5" s="27">
        <f t="shared" si="6"/>
        <v>3.3500000000000001E-4</v>
      </c>
      <c r="R5" s="27">
        <f t="shared" si="6"/>
        <v>1.83E-3</v>
      </c>
      <c r="S5" s="83">
        <f t="shared" ref="S5:S13" si="7">O5+P5+Q5+R5</f>
        <v>2.0998999999999997E-2</v>
      </c>
      <c r="T5" s="4" t="s">
        <v>43</v>
      </c>
      <c r="U5" s="4" t="s">
        <v>43</v>
      </c>
      <c r="V5" s="67"/>
      <c r="W5" s="6"/>
    </row>
    <row r="6" spans="1:23" s="7" customFormat="1" ht="13" x14ac:dyDescent="0.3">
      <c r="A6" s="74" t="s">
        <v>14</v>
      </c>
      <c r="B6" s="75" t="s">
        <v>15</v>
      </c>
      <c r="C6" s="55">
        <v>4.7949999999999998E-3</v>
      </c>
      <c r="D6" s="27">
        <v>1.132E-3</v>
      </c>
      <c r="E6" s="83">
        <f t="shared" si="2"/>
        <v>5.927E-3</v>
      </c>
      <c r="F6" s="27">
        <f t="shared" si="3"/>
        <v>8.6300000000000005E-4</v>
      </c>
      <c r="G6" s="27">
        <f t="shared" ref="G6:G16" si="8">ROUND(D6*18%,6)</f>
        <v>2.04E-4</v>
      </c>
      <c r="H6" s="83">
        <f t="shared" si="4"/>
        <v>6.9940000000000002E-3</v>
      </c>
      <c r="I6" s="4" t="s">
        <v>43</v>
      </c>
      <c r="J6" s="4" t="s">
        <v>43</v>
      </c>
      <c r="K6" s="56"/>
      <c r="L6" s="55">
        <f t="shared" ref="L6:L13" si="9">C6</f>
        <v>4.7949999999999998E-3</v>
      </c>
      <c r="M6" s="27">
        <f t="shared" si="5"/>
        <v>1.132E-3</v>
      </c>
      <c r="N6" s="27">
        <v>1.2458E-2</v>
      </c>
      <c r="O6" s="43">
        <f t="shared" si="1"/>
        <v>1.8384999999999999E-2</v>
      </c>
      <c r="P6" s="27">
        <f t="shared" si="6"/>
        <v>8.6300000000000005E-4</v>
      </c>
      <c r="Q6" s="27">
        <f t="shared" si="6"/>
        <v>2.04E-4</v>
      </c>
      <c r="R6" s="27">
        <f t="shared" si="6"/>
        <v>2.2420000000000001E-3</v>
      </c>
      <c r="S6" s="83">
        <f t="shared" si="7"/>
        <v>2.1693999999999998E-2</v>
      </c>
      <c r="T6" s="4" t="s">
        <v>43</v>
      </c>
      <c r="U6" s="4" t="s">
        <v>43</v>
      </c>
      <c r="V6" s="67"/>
      <c r="W6" s="6"/>
    </row>
    <row r="7" spans="1:23" s="7" customFormat="1" ht="13" x14ac:dyDescent="0.3">
      <c r="A7" s="74" t="s">
        <v>16</v>
      </c>
      <c r="B7" s="75" t="s">
        <v>17</v>
      </c>
      <c r="C7" s="55">
        <v>5.5999999999999999E-3</v>
      </c>
      <c r="D7" s="27">
        <v>7.5600000000000005E-4</v>
      </c>
      <c r="E7" s="83">
        <f t="shared" si="2"/>
        <v>6.3559999999999997E-3</v>
      </c>
      <c r="F7" s="27">
        <f t="shared" si="3"/>
        <v>1.008E-3</v>
      </c>
      <c r="G7" s="27">
        <f t="shared" si="8"/>
        <v>1.36E-4</v>
      </c>
      <c r="H7" s="83">
        <f t="shared" si="4"/>
        <v>7.4999999999999997E-3</v>
      </c>
      <c r="I7" s="4" t="s">
        <v>43</v>
      </c>
      <c r="J7" s="4" t="s">
        <v>43</v>
      </c>
      <c r="K7" s="56"/>
      <c r="L7" s="55">
        <f t="shared" si="9"/>
        <v>5.5999999999999999E-3</v>
      </c>
      <c r="M7" s="27">
        <f t="shared" si="5"/>
        <v>7.5600000000000005E-4</v>
      </c>
      <c r="N7" s="27">
        <v>1.2119E-2</v>
      </c>
      <c r="O7" s="43">
        <f t="shared" si="1"/>
        <v>1.8474999999999998E-2</v>
      </c>
      <c r="P7" s="27">
        <f t="shared" si="6"/>
        <v>1.008E-3</v>
      </c>
      <c r="Q7" s="27">
        <f t="shared" si="6"/>
        <v>1.36E-4</v>
      </c>
      <c r="R7" s="27">
        <f t="shared" si="6"/>
        <v>2.1810000000000002E-3</v>
      </c>
      <c r="S7" s="83">
        <f t="shared" si="7"/>
        <v>2.1799999999999996E-2</v>
      </c>
      <c r="T7" s="4" t="s">
        <v>43</v>
      </c>
      <c r="U7" s="4" t="s">
        <v>43</v>
      </c>
      <c r="V7" s="67"/>
      <c r="W7" s="6"/>
    </row>
    <row r="8" spans="1:23" s="7" customFormat="1" ht="13" x14ac:dyDescent="0.3">
      <c r="A8" s="74" t="s">
        <v>18</v>
      </c>
      <c r="B8" s="75" t="s">
        <v>19</v>
      </c>
      <c r="C8" s="55">
        <v>4.4000000000000003E-3</v>
      </c>
      <c r="D8" s="27">
        <v>1.9559999999999998E-3</v>
      </c>
      <c r="E8" s="83">
        <f t="shared" si="2"/>
        <v>6.3560000000000005E-3</v>
      </c>
      <c r="F8" s="27">
        <f t="shared" si="3"/>
        <v>7.9199999999999995E-4</v>
      </c>
      <c r="G8" s="27">
        <f t="shared" si="8"/>
        <v>3.5199999999999999E-4</v>
      </c>
      <c r="H8" s="83">
        <f t="shared" si="4"/>
        <v>7.5000000000000006E-3</v>
      </c>
      <c r="I8" s="4" t="s">
        <v>43</v>
      </c>
      <c r="J8" s="4" t="s">
        <v>43</v>
      </c>
      <c r="K8" s="56"/>
      <c r="L8" s="55">
        <f t="shared" si="9"/>
        <v>4.4000000000000003E-3</v>
      </c>
      <c r="M8" s="27">
        <f t="shared" si="5"/>
        <v>1.9559999999999998E-3</v>
      </c>
      <c r="N8" s="27">
        <v>1.2119E-2</v>
      </c>
      <c r="O8" s="43">
        <f t="shared" si="1"/>
        <v>1.8474999999999998E-2</v>
      </c>
      <c r="P8" s="27">
        <f t="shared" si="6"/>
        <v>7.9199999999999995E-4</v>
      </c>
      <c r="Q8" s="27">
        <f t="shared" si="6"/>
        <v>3.5199999999999999E-4</v>
      </c>
      <c r="R8" s="27">
        <f t="shared" si="6"/>
        <v>2.1810000000000002E-3</v>
      </c>
      <c r="S8" s="83">
        <f t="shared" si="7"/>
        <v>2.18E-2</v>
      </c>
      <c r="T8" s="4" t="s">
        <v>43</v>
      </c>
      <c r="U8" s="4" t="s">
        <v>43</v>
      </c>
      <c r="V8" s="67"/>
      <c r="W8" s="6"/>
    </row>
    <row r="9" spans="1:23" s="7" customFormat="1" ht="13" x14ac:dyDescent="0.3">
      <c r="A9" s="74" t="s">
        <v>20</v>
      </c>
      <c r="B9" s="75" t="s">
        <v>21</v>
      </c>
      <c r="C9" s="55">
        <v>2.1800000000000001E-3</v>
      </c>
      <c r="D9" s="27">
        <v>1.634E-3</v>
      </c>
      <c r="E9" s="83">
        <f t="shared" si="2"/>
        <v>3.8140000000000001E-3</v>
      </c>
      <c r="F9" s="27">
        <f t="shared" si="3"/>
        <v>3.9199999999999999E-4</v>
      </c>
      <c r="G9" s="27">
        <f t="shared" si="8"/>
        <v>2.9399999999999999E-4</v>
      </c>
      <c r="H9" s="83">
        <f t="shared" si="4"/>
        <v>4.4999999999999997E-3</v>
      </c>
      <c r="I9" s="4" t="s">
        <v>43</v>
      </c>
      <c r="J9" s="4" t="s">
        <v>43</v>
      </c>
      <c r="K9" s="56"/>
      <c r="L9" s="55">
        <f t="shared" si="9"/>
        <v>2.1800000000000001E-3</v>
      </c>
      <c r="M9" s="27">
        <f t="shared" si="5"/>
        <v>1.634E-3</v>
      </c>
      <c r="N9" s="27">
        <v>1.3475000000000001E-2</v>
      </c>
      <c r="O9" s="43">
        <f t="shared" si="1"/>
        <v>1.7289000000000002E-2</v>
      </c>
      <c r="P9" s="27">
        <f t="shared" si="6"/>
        <v>3.9199999999999999E-4</v>
      </c>
      <c r="Q9" s="27">
        <f t="shared" si="6"/>
        <v>2.9399999999999999E-4</v>
      </c>
      <c r="R9" s="27">
        <f t="shared" si="6"/>
        <v>2.4260000000000002E-3</v>
      </c>
      <c r="S9" s="83">
        <f t="shared" si="7"/>
        <v>2.0401000000000002E-2</v>
      </c>
      <c r="T9" s="4" t="s">
        <v>43</v>
      </c>
      <c r="U9" s="4" t="s">
        <v>43</v>
      </c>
      <c r="V9" s="67"/>
      <c r="W9" s="6"/>
    </row>
    <row r="10" spans="1:23" s="7" customFormat="1" ht="13" x14ac:dyDescent="0.3">
      <c r="A10" s="74" t="s">
        <v>22</v>
      </c>
      <c r="B10" s="75" t="s">
        <v>23</v>
      </c>
      <c r="C10" s="55">
        <v>3.8E-3</v>
      </c>
      <c r="D10" s="27">
        <v>8.61E-4</v>
      </c>
      <c r="E10" s="83">
        <f t="shared" si="2"/>
        <v>4.6610000000000002E-3</v>
      </c>
      <c r="F10" s="27">
        <f t="shared" si="3"/>
        <v>6.8400000000000004E-4</v>
      </c>
      <c r="G10" s="27">
        <f t="shared" si="8"/>
        <v>1.55E-4</v>
      </c>
      <c r="H10" s="83">
        <f t="shared" si="4"/>
        <v>5.4999999999999997E-3</v>
      </c>
      <c r="I10" s="4" t="s">
        <v>43</v>
      </c>
      <c r="J10" s="4" t="s">
        <v>43</v>
      </c>
      <c r="K10" s="56"/>
      <c r="L10" s="55">
        <f t="shared" si="9"/>
        <v>3.8E-3</v>
      </c>
      <c r="M10" s="27">
        <f t="shared" si="5"/>
        <v>8.61E-4</v>
      </c>
      <c r="N10" s="27">
        <v>4.3220000000000003E-3</v>
      </c>
      <c r="O10" s="43">
        <f t="shared" si="1"/>
        <v>8.9830000000000014E-3</v>
      </c>
      <c r="P10" s="27">
        <f t="shared" si="6"/>
        <v>6.8400000000000004E-4</v>
      </c>
      <c r="Q10" s="27">
        <f t="shared" si="6"/>
        <v>1.55E-4</v>
      </c>
      <c r="R10" s="27">
        <f t="shared" si="6"/>
        <v>7.7800000000000005E-4</v>
      </c>
      <c r="S10" s="83">
        <f t="shared" si="7"/>
        <v>1.0600000000000002E-2</v>
      </c>
      <c r="T10" s="4" t="s">
        <v>43</v>
      </c>
      <c r="U10" s="4" t="s">
        <v>43</v>
      </c>
      <c r="V10" s="67"/>
      <c r="W10" s="6"/>
    </row>
    <row r="11" spans="1:23" s="7" customFormat="1" ht="13" x14ac:dyDescent="0.3">
      <c r="A11" s="74" t="s">
        <v>24</v>
      </c>
      <c r="B11" s="75" t="s">
        <v>25</v>
      </c>
      <c r="C11" s="55">
        <v>4.1200000000000004E-3</v>
      </c>
      <c r="D11" s="27">
        <v>2.02E-4</v>
      </c>
      <c r="E11" s="83">
        <f t="shared" si="2"/>
        <v>4.3220000000000003E-3</v>
      </c>
      <c r="F11" s="27">
        <f t="shared" si="3"/>
        <v>7.4200000000000004E-4</v>
      </c>
      <c r="G11" s="27">
        <f t="shared" si="8"/>
        <v>3.6000000000000001E-5</v>
      </c>
      <c r="H11" s="83">
        <f t="shared" si="4"/>
        <v>5.1000000000000004E-3</v>
      </c>
      <c r="I11" s="4" t="s">
        <v>43</v>
      </c>
      <c r="J11" s="4" t="s">
        <v>43</v>
      </c>
      <c r="K11" s="56"/>
      <c r="L11" s="55">
        <f t="shared" si="9"/>
        <v>4.1200000000000004E-3</v>
      </c>
      <c r="M11" s="27">
        <f t="shared" si="5"/>
        <v>2.02E-4</v>
      </c>
      <c r="N11" s="27">
        <v>2.627E-3</v>
      </c>
      <c r="O11" s="43">
        <f t="shared" si="1"/>
        <v>6.9490000000000003E-3</v>
      </c>
      <c r="P11" s="27">
        <f t="shared" si="6"/>
        <v>7.4200000000000004E-4</v>
      </c>
      <c r="Q11" s="27">
        <f t="shared" si="6"/>
        <v>3.6000000000000001E-5</v>
      </c>
      <c r="R11" s="27">
        <f t="shared" si="6"/>
        <v>4.73E-4</v>
      </c>
      <c r="S11" s="83">
        <f t="shared" si="7"/>
        <v>8.199999999999999E-3</v>
      </c>
      <c r="T11" s="4" t="s">
        <v>43</v>
      </c>
      <c r="U11" s="4" t="s">
        <v>43</v>
      </c>
      <c r="V11" s="67"/>
      <c r="W11" s="6"/>
    </row>
    <row r="12" spans="1:23" s="3" customFormat="1" ht="13" x14ac:dyDescent="0.35">
      <c r="A12" s="76" t="s">
        <v>83</v>
      </c>
      <c r="B12" s="77" t="s">
        <v>26</v>
      </c>
      <c r="C12" s="57">
        <v>8.3199999999999995E-4</v>
      </c>
      <c r="D12" s="44">
        <v>4.9700000000000005E-4</v>
      </c>
      <c r="E12" s="85">
        <f t="shared" si="2"/>
        <v>1.3289999999999999E-3</v>
      </c>
      <c r="F12" s="44">
        <f t="shared" si="3"/>
        <v>1.4999999999999999E-4</v>
      </c>
      <c r="G12" s="44">
        <f t="shared" si="8"/>
        <v>8.8999999999999995E-5</v>
      </c>
      <c r="H12" s="85">
        <f t="shared" si="4"/>
        <v>1.5679999999999999E-3</v>
      </c>
      <c r="I12" s="15" t="s">
        <v>43</v>
      </c>
      <c r="J12" s="15" t="s">
        <v>43</v>
      </c>
      <c r="K12" s="58"/>
      <c r="L12" s="57">
        <f t="shared" si="9"/>
        <v>8.3199999999999995E-4</v>
      </c>
      <c r="M12" s="44">
        <f t="shared" si="5"/>
        <v>4.9700000000000005E-4</v>
      </c>
      <c r="N12" s="44">
        <v>9.3199999999999999E-4</v>
      </c>
      <c r="O12" s="45">
        <f t="shared" si="1"/>
        <v>2.261E-3</v>
      </c>
      <c r="P12" s="44">
        <f t="shared" si="6"/>
        <v>1.4999999999999999E-4</v>
      </c>
      <c r="Q12" s="44">
        <f t="shared" si="6"/>
        <v>8.8999999999999995E-5</v>
      </c>
      <c r="R12" s="44">
        <f t="shared" si="6"/>
        <v>1.6799999999999999E-4</v>
      </c>
      <c r="S12" s="85">
        <f t="shared" si="7"/>
        <v>2.6680000000000002E-3</v>
      </c>
      <c r="T12" s="15" t="s">
        <v>43</v>
      </c>
      <c r="U12" s="15" t="s">
        <v>43</v>
      </c>
      <c r="V12" s="68"/>
      <c r="W12" s="16"/>
    </row>
    <row r="13" spans="1:23" s="7" customFormat="1" ht="13" x14ac:dyDescent="0.3">
      <c r="A13" s="74" t="s">
        <v>27</v>
      </c>
      <c r="B13" s="75" t="s">
        <v>28</v>
      </c>
      <c r="C13" s="55">
        <v>0</v>
      </c>
      <c r="D13" s="27">
        <v>8.4699999999999999E-4</v>
      </c>
      <c r="E13" s="83">
        <f t="shared" si="2"/>
        <v>8.4699999999999999E-4</v>
      </c>
      <c r="F13" s="27">
        <f t="shared" si="3"/>
        <v>0</v>
      </c>
      <c r="G13" s="27">
        <f t="shared" si="8"/>
        <v>1.5200000000000001E-4</v>
      </c>
      <c r="H13" s="83">
        <f t="shared" si="4"/>
        <v>9.9899999999999989E-4</v>
      </c>
      <c r="I13" s="4" t="s">
        <v>43</v>
      </c>
      <c r="J13" s="4" t="s">
        <v>43</v>
      </c>
      <c r="K13" s="56"/>
      <c r="L13" s="55">
        <f t="shared" si="9"/>
        <v>0</v>
      </c>
      <c r="M13" s="27">
        <f t="shared" si="5"/>
        <v>8.4699999999999999E-4</v>
      </c>
      <c r="N13" s="27">
        <v>3.1359999999999999E-3</v>
      </c>
      <c r="O13" s="43">
        <f t="shared" si="1"/>
        <v>3.9829999999999996E-3</v>
      </c>
      <c r="P13" s="27">
        <f t="shared" si="6"/>
        <v>0</v>
      </c>
      <c r="Q13" s="27">
        <f t="shared" si="6"/>
        <v>1.5200000000000001E-4</v>
      </c>
      <c r="R13" s="27">
        <f t="shared" si="6"/>
        <v>5.6400000000000005E-4</v>
      </c>
      <c r="S13" s="83">
        <f t="shared" si="7"/>
        <v>4.6990000000000001E-3</v>
      </c>
      <c r="T13" s="4" t="s">
        <v>43</v>
      </c>
      <c r="U13" s="4" t="s">
        <v>43</v>
      </c>
      <c r="V13" s="67"/>
      <c r="W13" s="6"/>
    </row>
    <row r="14" spans="1:23" s="7" customFormat="1" ht="14.5" customHeight="1" x14ac:dyDescent="0.3">
      <c r="A14" s="61"/>
      <c r="B14" s="78"/>
      <c r="C14" s="59" t="s">
        <v>29</v>
      </c>
      <c r="D14" s="18"/>
      <c r="E14" s="18"/>
      <c r="F14" s="18"/>
      <c r="G14" s="18"/>
      <c r="H14" s="18"/>
      <c r="I14" s="18"/>
      <c r="J14" s="18"/>
      <c r="K14" s="60"/>
      <c r="L14" s="59" t="s">
        <v>29</v>
      </c>
      <c r="M14" s="18"/>
      <c r="N14" s="18"/>
      <c r="O14" s="18"/>
      <c r="P14" s="18"/>
      <c r="Q14" s="18"/>
      <c r="R14" s="18"/>
      <c r="S14" s="18"/>
      <c r="T14" s="18"/>
      <c r="U14" s="18"/>
      <c r="V14" s="60"/>
      <c r="W14" s="6"/>
    </row>
    <row r="15" spans="1:23" s="7" customFormat="1" ht="13" x14ac:dyDescent="0.3">
      <c r="A15" s="74" t="s">
        <v>30</v>
      </c>
      <c r="B15" s="75" t="s">
        <v>31</v>
      </c>
      <c r="C15" s="55">
        <v>7.7899999999999996E-4</v>
      </c>
      <c r="D15" s="27">
        <v>0</v>
      </c>
      <c r="E15" s="83">
        <f t="shared" si="2"/>
        <v>7.7899999999999996E-4</v>
      </c>
      <c r="F15" s="27">
        <f t="shared" ref="F15:F16" si="10">ROUND(C15*18%,6)</f>
        <v>1.3999999999999999E-4</v>
      </c>
      <c r="G15" s="27">
        <f t="shared" si="8"/>
        <v>0</v>
      </c>
      <c r="H15" s="83">
        <f t="shared" ref="H15:H16" si="11">E15+F15+G15</f>
        <v>9.189999999999999E-4</v>
      </c>
      <c r="I15" s="4" t="s">
        <v>43</v>
      </c>
      <c r="J15" s="4" t="s">
        <v>43</v>
      </c>
      <c r="K15" s="56"/>
      <c r="L15" s="55">
        <v>7.7899999999999996E-4</v>
      </c>
      <c r="M15" s="27">
        <v>0</v>
      </c>
      <c r="N15" s="27">
        <v>0</v>
      </c>
      <c r="O15" s="43">
        <f>L15+M15+N15</f>
        <v>7.7899999999999996E-4</v>
      </c>
      <c r="P15" s="27">
        <f t="shared" ref="P15:P17" si="12">ROUND(L15*18%,6)</f>
        <v>1.3999999999999999E-4</v>
      </c>
      <c r="Q15" s="27">
        <f t="shared" ref="Q15:Q17" si="13">ROUND(M15*18%,6)</f>
        <v>0</v>
      </c>
      <c r="R15" s="27">
        <f t="shared" ref="R15:R17" si="14">ROUND(N15*18%,6)</f>
        <v>0</v>
      </c>
      <c r="S15" s="83">
        <f t="shared" ref="S15:S17" si="15">O15+P15+Q15+R15</f>
        <v>9.189999999999999E-4</v>
      </c>
      <c r="T15" s="4" t="s">
        <v>43</v>
      </c>
      <c r="U15" s="4" t="s">
        <v>43</v>
      </c>
      <c r="V15" s="67"/>
      <c r="W15" s="6"/>
    </row>
    <row r="16" spans="1:23" s="7" customFormat="1" ht="13" x14ac:dyDescent="0.3">
      <c r="A16" s="74" t="s">
        <v>32</v>
      </c>
      <c r="B16" s="75" t="s">
        <v>33</v>
      </c>
      <c r="C16" s="55">
        <v>0</v>
      </c>
      <c r="D16" s="27">
        <v>5.0799999999999999E-4</v>
      </c>
      <c r="E16" s="83">
        <f t="shared" si="2"/>
        <v>5.0799999999999999E-4</v>
      </c>
      <c r="F16" s="27">
        <f t="shared" si="10"/>
        <v>0</v>
      </c>
      <c r="G16" s="27">
        <f t="shared" si="8"/>
        <v>9.1000000000000003E-5</v>
      </c>
      <c r="H16" s="83">
        <f t="shared" si="11"/>
        <v>5.9900000000000003E-4</v>
      </c>
      <c r="I16" s="4" t="s">
        <v>43</v>
      </c>
      <c r="J16" s="4" t="s">
        <v>43</v>
      </c>
      <c r="K16" s="56"/>
      <c r="L16" s="55">
        <v>0</v>
      </c>
      <c r="M16" s="27">
        <v>5.0799999999999999E-4</v>
      </c>
      <c r="N16" s="27">
        <v>1.0169999999999999E-3</v>
      </c>
      <c r="O16" s="43">
        <f>L16+M16+N16</f>
        <v>1.5249999999999999E-3</v>
      </c>
      <c r="P16" s="27">
        <f t="shared" si="12"/>
        <v>0</v>
      </c>
      <c r="Q16" s="27">
        <f t="shared" si="13"/>
        <v>9.1000000000000003E-5</v>
      </c>
      <c r="R16" s="27">
        <f t="shared" si="14"/>
        <v>1.83E-4</v>
      </c>
      <c r="S16" s="83">
        <f t="shared" si="15"/>
        <v>1.7989999999999998E-3</v>
      </c>
      <c r="T16" s="4" t="s">
        <v>43</v>
      </c>
      <c r="U16" s="4" t="s">
        <v>43</v>
      </c>
      <c r="V16" s="67"/>
      <c r="W16" s="6"/>
    </row>
    <row r="17" spans="1:23" s="12" customFormat="1" ht="13" x14ac:dyDescent="0.3">
      <c r="A17" s="79" t="s">
        <v>34</v>
      </c>
      <c r="B17" s="80"/>
      <c r="C17" s="61">
        <v>7.7899999999999996E-4</v>
      </c>
      <c r="D17" s="14">
        <v>5.0799999999999999E-4</v>
      </c>
      <c r="E17" s="43">
        <f t="shared" si="2"/>
        <v>1.2869999999999999E-3</v>
      </c>
      <c r="F17" s="14">
        <f>SUM(F15:F16)</f>
        <v>1.3999999999999999E-4</v>
      </c>
      <c r="G17" s="14">
        <f>SUM(G15:G16)</f>
        <v>9.1000000000000003E-5</v>
      </c>
      <c r="H17" s="43">
        <f>SUM(H15:H16)</f>
        <v>1.5179999999999998E-3</v>
      </c>
      <c r="I17" s="5" t="s">
        <v>43</v>
      </c>
      <c r="J17" s="5" t="s">
        <v>43</v>
      </c>
      <c r="K17" s="56"/>
      <c r="L17" s="61">
        <v>7.7899999999999996E-4</v>
      </c>
      <c r="M17" s="14">
        <v>5.0799999999999999E-4</v>
      </c>
      <c r="N17" s="14">
        <v>1.0169999999999999E-3</v>
      </c>
      <c r="O17" s="43">
        <f>L17+M17+N17</f>
        <v>2.3039999999999996E-3</v>
      </c>
      <c r="P17" s="14">
        <f>SUM(P15:P16)</f>
        <v>1.3999999999999999E-4</v>
      </c>
      <c r="Q17" s="14">
        <f>SUM(Q15:Q16)</f>
        <v>9.1000000000000003E-5</v>
      </c>
      <c r="R17" s="14">
        <f>SUM(R15:R16)</f>
        <v>1.83E-4</v>
      </c>
      <c r="S17" s="84">
        <f>SUM(S15:S16)</f>
        <v>2.7179999999999999E-3</v>
      </c>
      <c r="T17" s="5" t="s">
        <v>43</v>
      </c>
      <c r="U17" s="5" t="s">
        <v>43</v>
      </c>
      <c r="V17" s="67"/>
    </row>
    <row r="18" spans="1:23" s="7" customFormat="1" ht="14.5" customHeight="1" x14ac:dyDescent="0.3">
      <c r="A18" s="61"/>
      <c r="B18" s="78"/>
      <c r="C18" s="59" t="s">
        <v>35</v>
      </c>
      <c r="D18" s="18"/>
      <c r="E18" s="18"/>
      <c r="F18" s="18"/>
      <c r="G18" s="18"/>
      <c r="H18" s="18"/>
      <c r="I18" s="18"/>
      <c r="J18" s="18"/>
      <c r="K18" s="60"/>
      <c r="L18" s="59" t="s">
        <v>35</v>
      </c>
      <c r="M18" s="18"/>
      <c r="N18" s="18"/>
      <c r="O18" s="18"/>
      <c r="P18" s="18"/>
      <c r="Q18" s="18"/>
      <c r="R18" s="18"/>
      <c r="S18" s="18"/>
      <c r="T18" s="18"/>
      <c r="U18" s="18"/>
      <c r="V18" s="60"/>
      <c r="W18" s="6"/>
    </row>
    <row r="19" spans="1:23" s="7" customFormat="1" ht="13" x14ac:dyDescent="0.3">
      <c r="A19" s="74" t="s">
        <v>36</v>
      </c>
      <c r="B19" s="75" t="s">
        <v>37</v>
      </c>
      <c r="C19" s="55">
        <v>3.3430000000000001E-3</v>
      </c>
      <c r="D19" s="27">
        <v>1.403E-3</v>
      </c>
      <c r="E19" s="83">
        <f t="shared" si="2"/>
        <v>4.7460000000000002E-3</v>
      </c>
      <c r="F19" s="27">
        <f t="shared" ref="F19:G20" si="16">ROUND(C19*18%,6)</f>
        <v>6.02E-4</v>
      </c>
      <c r="G19" s="27">
        <f t="shared" si="16"/>
        <v>2.5300000000000002E-4</v>
      </c>
      <c r="H19" s="83">
        <f t="shared" ref="H19:H20" si="17">E19+F19+G19</f>
        <v>5.6010000000000001E-3</v>
      </c>
      <c r="I19" s="4" t="s">
        <v>43</v>
      </c>
      <c r="J19" s="4" t="s">
        <v>43</v>
      </c>
      <c r="K19" s="56"/>
      <c r="L19" s="55">
        <v>3.3430000000000001E-3</v>
      </c>
      <c r="M19" s="27">
        <v>1.403E-3</v>
      </c>
      <c r="N19" s="27">
        <v>0</v>
      </c>
      <c r="O19" s="43">
        <f>L19+M19+N19</f>
        <v>4.7460000000000002E-3</v>
      </c>
      <c r="P19" s="27">
        <f t="shared" ref="P19:P21" si="18">ROUND(L19*18%,6)</f>
        <v>6.02E-4</v>
      </c>
      <c r="Q19" s="27">
        <f t="shared" ref="Q19:Q21" si="19">ROUND(M19*18%,6)</f>
        <v>2.5300000000000002E-4</v>
      </c>
      <c r="R19" s="27">
        <f t="shared" ref="R19:R21" si="20">ROUND(N19*18%,6)</f>
        <v>0</v>
      </c>
      <c r="S19" s="83">
        <f t="shared" ref="S19:S21" si="21">O19+P19+Q19+R19</f>
        <v>5.6010000000000001E-3</v>
      </c>
      <c r="T19" s="4" t="s">
        <v>43</v>
      </c>
      <c r="U19" s="4" t="s">
        <v>43</v>
      </c>
      <c r="V19" s="67"/>
      <c r="W19" s="6"/>
    </row>
    <row r="20" spans="1:23" s="7" customFormat="1" ht="13" x14ac:dyDescent="0.3">
      <c r="A20" s="74" t="s">
        <v>38</v>
      </c>
      <c r="B20" s="75" t="s">
        <v>39</v>
      </c>
      <c r="C20" s="55">
        <v>0</v>
      </c>
      <c r="D20" s="27">
        <v>3.39E-4</v>
      </c>
      <c r="E20" s="83">
        <f t="shared" si="2"/>
        <v>3.39E-4</v>
      </c>
      <c r="F20" s="27">
        <f t="shared" si="16"/>
        <v>0</v>
      </c>
      <c r="G20" s="27">
        <f t="shared" si="16"/>
        <v>6.0999999999999999E-5</v>
      </c>
      <c r="H20" s="83">
        <f t="shared" si="17"/>
        <v>4.0000000000000002E-4</v>
      </c>
      <c r="I20" s="4" t="s">
        <v>43</v>
      </c>
      <c r="J20" s="4" t="s">
        <v>43</v>
      </c>
      <c r="K20" s="56"/>
      <c r="L20" s="55">
        <v>0</v>
      </c>
      <c r="M20" s="27">
        <v>3.39E-4</v>
      </c>
      <c r="N20" s="27">
        <v>3.8140000000000001E-3</v>
      </c>
      <c r="O20" s="43">
        <f>L20+M20+N20</f>
        <v>4.1530000000000004E-3</v>
      </c>
      <c r="P20" s="27">
        <f t="shared" si="18"/>
        <v>0</v>
      </c>
      <c r="Q20" s="27">
        <f t="shared" si="19"/>
        <v>6.0999999999999999E-5</v>
      </c>
      <c r="R20" s="27">
        <f t="shared" si="20"/>
        <v>6.87E-4</v>
      </c>
      <c r="S20" s="83">
        <f t="shared" si="21"/>
        <v>4.9010000000000008E-3</v>
      </c>
      <c r="T20" s="4" t="s">
        <v>43</v>
      </c>
      <c r="U20" s="4" t="s">
        <v>43</v>
      </c>
      <c r="V20" s="67"/>
      <c r="W20" s="6"/>
    </row>
    <row r="21" spans="1:23" s="12" customFormat="1" ht="13.5" thickBot="1" x14ac:dyDescent="0.35">
      <c r="A21" s="81" t="s">
        <v>40</v>
      </c>
      <c r="B21" s="82"/>
      <c r="C21" s="62">
        <v>3.3430000000000001E-3</v>
      </c>
      <c r="D21" s="63">
        <v>1.7420000000000001E-3</v>
      </c>
      <c r="E21" s="64">
        <f t="shared" si="2"/>
        <v>5.0850000000000001E-3</v>
      </c>
      <c r="F21" s="63">
        <f>SUM(F19:F20)</f>
        <v>6.02E-4</v>
      </c>
      <c r="G21" s="63">
        <f>SUM(G19:G20)</f>
        <v>3.1400000000000004E-4</v>
      </c>
      <c r="H21" s="64">
        <f>SUM(H19:H20)</f>
        <v>6.0010000000000003E-3</v>
      </c>
      <c r="I21" s="65" t="s">
        <v>43</v>
      </c>
      <c r="J21" s="65" t="s">
        <v>43</v>
      </c>
      <c r="K21" s="66"/>
      <c r="L21" s="62">
        <v>3.3430000000000001E-3</v>
      </c>
      <c r="M21" s="63">
        <v>1.7420000000000001E-3</v>
      </c>
      <c r="N21" s="63">
        <v>3.8140000000000001E-3</v>
      </c>
      <c r="O21" s="64">
        <f>L21+M21+N21</f>
        <v>8.8990000000000007E-3</v>
      </c>
      <c r="P21" s="63">
        <f>SUM(P19:P20)</f>
        <v>6.02E-4</v>
      </c>
      <c r="Q21" s="63">
        <f>SUM(Q19:Q20)</f>
        <v>3.1400000000000004E-4</v>
      </c>
      <c r="R21" s="63">
        <f>SUM(R19:R20)</f>
        <v>6.87E-4</v>
      </c>
      <c r="S21" s="64">
        <f>SUM(S19:S20)</f>
        <v>1.0502000000000001E-2</v>
      </c>
      <c r="T21" s="65" t="s">
        <v>43</v>
      </c>
      <c r="U21" s="65" t="s">
        <v>43</v>
      </c>
      <c r="V21" s="69"/>
    </row>
  </sheetData>
  <mergeCells count="8">
    <mergeCell ref="A2:A3"/>
    <mergeCell ref="B2:B3"/>
    <mergeCell ref="C14:K14"/>
    <mergeCell ref="L14:V14"/>
    <mergeCell ref="C18:K18"/>
    <mergeCell ref="L18:V18"/>
    <mergeCell ref="C2:K2"/>
    <mergeCell ref="L2:V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9B52-3FE5-4528-ABD5-F261B41A5170}">
  <dimension ref="A2:M129"/>
  <sheetViews>
    <sheetView topLeftCell="A22" workbookViewId="0">
      <selection activeCell="A38" sqref="A38"/>
    </sheetView>
  </sheetViews>
  <sheetFormatPr defaultRowHeight="13" x14ac:dyDescent="0.3"/>
  <cols>
    <col min="1" max="1" width="43.1796875" style="28" customWidth="1"/>
    <col min="2" max="2" width="11.36328125" style="7" customWidth="1"/>
    <col min="3" max="3" width="8.36328125" style="7" customWidth="1"/>
    <col min="4" max="4" width="7.7265625" style="7" customWidth="1"/>
    <col min="5" max="5" width="8.7265625" style="7"/>
    <col min="6" max="6" width="13.36328125" style="7" customWidth="1"/>
    <col min="7" max="7" width="11.7265625" style="7" customWidth="1"/>
    <col min="8" max="8" width="8.90625" style="7" customWidth="1"/>
    <col min="9" max="9" width="12.1796875" style="7" customWidth="1"/>
    <col min="10" max="10" width="9.08984375" style="7" customWidth="1"/>
    <col min="11" max="11" width="7.90625" style="7" customWidth="1"/>
    <col min="12" max="12" width="15.81640625" style="7" customWidth="1"/>
    <col min="13" max="16384" width="8.7265625" style="7"/>
  </cols>
  <sheetData>
    <row r="2" spans="1:12" ht="16" x14ac:dyDescent="0.4">
      <c r="A2" s="19" t="s">
        <v>49</v>
      </c>
    </row>
    <row r="3" spans="1:12" ht="15.5" customHeight="1" x14ac:dyDescent="0.3">
      <c r="A3" s="13"/>
      <c r="B3" s="17" t="s">
        <v>50</v>
      </c>
      <c r="C3" s="17"/>
      <c r="D3" s="17"/>
      <c r="E3" s="17"/>
      <c r="F3" s="17"/>
      <c r="G3" s="20" t="s">
        <v>51</v>
      </c>
      <c r="H3" s="20"/>
      <c r="I3" s="20"/>
      <c r="J3" s="20"/>
      <c r="K3" s="20"/>
      <c r="L3" s="20"/>
    </row>
    <row r="4" spans="1:12" s="22" customFormat="1" ht="68" customHeight="1" x14ac:dyDescent="0.35">
      <c r="A4" s="21" t="s">
        <v>52</v>
      </c>
      <c r="B4" s="2" t="s">
        <v>53</v>
      </c>
      <c r="C4" s="2" t="s">
        <v>54</v>
      </c>
      <c r="D4" s="2" t="s">
        <v>55</v>
      </c>
      <c r="E4" s="2" t="s">
        <v>56</v>
      </c>
      <c r="F4" s="1" t="s">
        <v>57</v>
      </c>
      <c r="G4" s="2" t="s">
        <v>53</v>
      </c>
      <c r="H4" s="2" t="s">
        <v>54</v>
      </c>
      <c r="I4" s="2" t="s">
        <v>58</v>
      </c>
      <c r="J4" s="2" t="s">
        <v>59</v>
      </c>
      <c r="K4" s="2" t="s">
        <v>56</v>
      </c>
      <c r="L4" s="1" t="s">
        <v>60</v>
      </c>
    </row>
    <row r="5" spans="1:12" x14ac:dyDescent="0.3">
      <c r="A5" s="23" t="s">
        <v>61</v>
      </c>
      <c r="B5" s="24">
        <v>7.28E-3</v>
      </c>
      <c r="C5" s="24">
        <v>2.4099999999999998E-3</v>
      </c>
      <c r="D5" s="25">
        <f t="shared" ref="D5:D10" si="0">B5+C5</f>
        <v>9.6900000000000007E-3</v>
      </c>
      <c r="E5" s="24">
        <f t="shared" ref="E5:E10" si="1">B5*18%</f>
        <v>1.3104E-3</v>
      </c>
      <c r="F5" s="26">
        <f>D5+E5</f>
        <v>1.10004E-2</v>
      </c>
      <c r="G5" s="25">
        <f>B5</f>
        <v>7.28E-3</v>
      </c>
      <c r="H5" s="25">
        <f>C5</f>
        <v>2.4099999999999998E-3</v>
      </c>
      <c r="I5" s="24">
        <v>1.03E-2</v>
      </c>
      <c r="J5" s="27">
        <f t="shared" ref="J5:J10" si="2">G5+H5+I5</f>
        <v>1.9990000000000001E-2</v>
      </c>
      <c r="K5" s="25">
        <f t="shared" ref="K5:K10" si="3">G5*18%</f>
        <v>1.3104E-3</v>
      </c>
      <c r="L5" s="26">
        <f t="shared" ref="L5:L10" si="4">J5+K5</f>
        <v>2.1300400000000001E-2</v>
      </c>
    </row>
    <row r="6" spans="1:12" x14ac:dyDescent="0.3">
      <c r="A6" s="23" t="s">
        <v>62</v>
      </c>
      <c r="B6" s="24">
        <v>5.7640000000000009E-3</v>
      </c>
      <c r="C6" s="24">
        <v>2.1979999999999999E-3</v>
      </c>
      <c r="D6" s="25">
        <f t="shared" si="0"/>
        <v>7.9620000000000003E-3</v>
      </c>
      <c r="E6" s="24">
        <f t="shared" si="1"/>
        <v>1.0375200000000001E-3</v>
      </c>
      <c r="F6" s="26">
        <f t="shared" ref="F6:F10" si="5">D6+E6</f>
        <v>8.9995200000000004E-3</v>
      </c>
      <c r="G6" s="25">
        <f t="shared" ref="G6:H10" si="6">B6</f>
        <v>5.7640000000000009E-3</v>
      </c>
      <c r="H6" s="25">
        <f t="shared" si="6"/>
        <v>2.1979999999999999E-3</v>
      </c>
      <c r="I6" s="24">
        <v>1.2E-2</v>
      </c>
      <c r="J6" s="27">
        <f t="shared" si="2"/>
        <v>1.9962000000000001E-2</v>
      </c>
      <c r="K6" s="25">
        <f t="shared" si="3"/>
        <v>1.0375200000000001E-3</v>
      </c>
      <c r="L6" s="26">
        <f t="shared" si="4"/>
        <v>2.0999520000000001E-2</v>
      </c>
    </row>
    <row r="7" spans="1:12" x14ac:dyDescent="0.3">
      <c r="A7" s="23" t="s">
        <v>63</v>
      </c>
      <c r="B7" s="24">
        <v>4.7950000000000007E-3</v>
      </c>
      <c r="C7" s="24">
        <v>1.3359999999999999E-3</v>
      </c>
      <c r="D7" s="25">
        <f t="shared" si="0"/>
        <v>6.131000000000001E-3</v>
      </c>
      <c r="E7" s="24">
        <f t="shared" si="1"/>
        <v>8.6310000000000011E-4</v>
      </c>
      <c r="F7" s="26">
        <f t="shared" si="5"/>
        <v>6.9941000000000014E-3</v>
      </c>
      <c r="G7" s="25">
        <f t="shared" si="6"/>
        <v>4.7950000000000007E-3</v>
      </c>
      <c r="H7" s="25">
        <f t="shared" si="6"/>
        <v>1.3359999999999999E-3</v>
      </c>
      <c r="I7" s="24">
        <v>1.47E-2</v>
      </c>
      <c r="J7" s="27">
        <f t="shared" si="2"/>
        <v>2.0831000000000002E-2</v>
      </c>
      <c r="K7" s="25">
        <f t="shared" si="3"/>
        <v>8.6310000000000011E-4</v>
      </c>
      <c r="L7" s="26">
        <f t="shared" si="4"/>
        <v>2.1694100000000001E-2</v>
      </c>
    </row>
    <row r="8" spans="1:12" x14ac:dyDescent="0.3">
      <c r="A8" s="23" t="s">
        <v>64</v>
      </c>
      <c r="B8" s="24">
        <v>5.5999999999999999E-3</v>
      </c>
      <c r="C8" s="24">
        <v>8.9200000000000021E-4</v>
      </c>
      <c r="D8" s="25">
        <f t="shared" si="0"/>
        <v>6.4920000000000004E-3</v>
      </c>
      <c r="E8" s="24">
        <f t="shared" si="1"/>
        <v>1.008E-3</v>
      </c>
      <c r="F8" s="26">
        <f t="shared" si="5"/>
        <v>7.5000000000000006E-3</v>
      </c>
      <c r="G8" s="25">
        <f t="shared" si="6"/>
        <v>5.5999999999999999E-3</v>
      </c>
      <c r="H8" s="25">
        <f t="shared" si="6"/>
        <v>8.9200000000000021E-4</v>
      </c>
      <c r="I8" s="24">
        <v>1.43E-2</v>
      </c>
      <c r="J8" s="27">
        <f t="shared" si="2"/>
        <v>2.0792000000000001E-2</v>
      </c>
      <c r="K8" s="25">
        <f t="shared" si="3"/>
        <v>1.008E-3</v>
      </c>
      <c r="L8" s="26">
        <f t="shared" si="4"/>
        <v>2.18E-2</v>
      </c>
    </row>
    <row r="9" spans="1:12" s="12" customFormat="1" x14ac:dyDescent="0.3">
      <c r="A9" s="23" t="s">
        <v>65</v>
      </c>
      <c r="B9" s="24">
        <v>4.4000000000000003E-3</v>
      </c>
      <c r="C9" s="24">
        <v>2.3080000000000002E-3</v>
      </c>
      <c r="D9" s="25">
        <f t="shared" si="0"/>
        <v>6.7080000000000004E-3</v>
      </c>
      <c r="E9" s="24">
        <f t="shared" si="1"/>
        <v>7.9200000000000006E-4</v>
      </c>
      <c r="F9" s="26">
        <f t="shared" si="5"/>
        <v>7.5000000000000006E-3</v>
      </c>
      <c r="G9" s="25">
        <f t="shared" si="6"/>
        <v>4.4000000000000003E-3</v>
      </c>
      <c r="H9" s="25">
        <f t="shared" si="6"/>
        <v>2.3080000000000002E-3</v>
      </c>
      <c r="I9" s="24">
        <v>1.43E-2</v>
      </c>
      <c r="J9" s="27">
        <f t="shared" si="2"/>
        <v>2.1007999999999999E-2</v>
      </c>
      <c r="K9" s="25">
        <f t="shared" si="3"/>
        <v>7.9200000000000006E-4</v>
      </c>
      <c r="L9" s="26">
        <f t="shared" si="4"/>
        <v>2.18E-2</v>
      </c>
    </row>
    <row r="10" spans="1:12" s="12" customFormat="1" x14ac:dyDescent="0.3">
      <c r="A10" s="23" t="s">
        <v>66</v>
      </c>
      <c r="B10" s="24">
        <v>2.1800000000000001E-3</v>
      </c>
      <c r="C10" s="24">
        <v>1.928E-3</v>
      </c>
      <c r="D10" s="25">
        <f t="shared" si="0"/>
        <v>4.1080000000000005E-3</v>
      </c>
      <c r="E10" s="24">
        <f t="shared" si="1"/>
        <v>3.924E-4</v>
      </c>
      <c r="F10" s="26">
        <f t="shared" si="5"/>
        <v>4.5004000000000008E-3</v>
      </c>
      <c r="G10" s="25">
        <f t="shared" si="6"/>
        <v>2.1800000000000001E-3</v>
      </c>
      <c r="H10" s="25">
        <f t="shared" si="6"/>
        <v>1.928E-3</v>
      </c>
      <c r="I10" s="24">
        <v>1.5900000000000001E-2</v>
      </c>
      <c r="J10" s="27">
        <f t="shared" si="2"/>
        <v>2.0008000000000001E-2</v>
      </c>
      <c r="K10" s="25">
        <f t="shared" si="3"/>
        <v>3.924E-4</v>
      </c>
      <c r="L10" s="26">
        <f t="shared" si="4"/>
        <v>2.0400400000000003E-2</v>
      </c>
    </row>
    <row r="11" spans="1:12" x14ac:dyDescent="0.3">
      <c r="B11" s="29"/>
      <c r="C11" s="29"/>
      <c r="D11" s="6"/>
      <c r="E11" s="29"/>
      <c r="F11" s="30"/>
      <c r="G11" s="6"/>
      <c r="H11" s="6"/>
      <c r="I11" s="29"/>
      <c r="J11" s="6"/>
      <c r="K11" s="6"/>
      <c r="L11" s="30"/>
    </row>
    <row r="12" spans="1:12" x14ac:dyDescent="0.3">
      <c r="A12" s="31" t="s">
        <v>67</v>
      </c>
      <c r="B12" s="24">
        <v>3.7999999999999996E-3</v>
      </c>
      <c r="C12" s="24">
        <v>1.0160000000000002E-3</v>
      </c>
      <c r="D12" s="25">
        <f t="shared" ref="D12:D14" si="7">B12+C12</f>
        <v>4.816E-3</v>
      </c>
      <c r="E12" s="24">
        <f t="shared" ref="E12:E14" si="8">B12*18%</f>
        <v>6.8399999999999993E-4</v>
      </c>
      <c r="F12" s="26">
        <f t="shared" ref="F12:F14" si="9">D12+E12</f>
        <v>5.4999999999999997E-3</v>
      </c>
      <c r="G12" s="25">
        <f t="shared" ref="G12:H13" si="10">B12</f>
        <v>3.7999999999999996E-3</v>
      </c>
      <c r="H12" s="25">
        <f t="shared" si="10"/>
        <v>1.0160000000000002E-3</v>
      </c>
      <c r="I12" s="24">
        <v>5.1000000000000004E-3</v>
      </c>
      <c r="J12" s="27">
        <f>G12+H12+I12</f>
        <v>9.9160000000000012E-3</v>
      </c>
      <c r="K12" s="25">
        <f>G12*18%</f>
        <v>6.8399999999999993E-4</v>
      </c>
      <c r="L12" s="26">
        <f>J12+K12</f>
        <v>1.0600000000000002E-2</v>
      </c>
    </row>
    <row r="13" spans="1:12" x14ac:dyDescent="0.3">
      <c r="A13" s="31" t="s">
        <v>68</v>
      </c>
      <c r="B13" s="24">
        <v>4.1199999999999995E-3</v>
      </c>
      <c r="C13" s="24">
        <v>2.3799999999999993E-4</v>
      </c>
      <c r="D13" s="25">
        <f t="shared" si="7"/>
        <v>4.357999999999999E-3</v>
      </c>
      <c r="E13" s="24">
        <f t="shared" si="8"/>
        <v>7.4159999999999992E-4</v>
      </c>
      <c r="F13" s="26">
        <f t="shared" si="9"/>
        <v>5.0995999999999993E-3</v>
      </c>
      <c r="G13" s="25">
        <f t="shared" si="10"/>
        <v>4.1199999999999995E-3</v>
      </c>
      <c r="H13" s="25">
        <f t="shared" si="10"/>
        <v>2.3799999999999993E-4</v>
      </c>
      <c r="I13" s="24">
        <v>3.0999999999999999E-3</v>
      </c>
      <c r="J13" s="27">
        <f>G13+H13+I13</f>
        <v>7.4579999999999994E-3</v>
      </c>
      <c r="K13" s="25">
        <f>G13*18%</f>
        <v>7.4159999999999992E-4</v>
      </c>
      <c r="L13" s="26">
        <f>J13+K13</f>
        <v>8.1995999999999996E-3</v>
      </c>
    </row>
    <row r="14" spans="1:12" x14ac:dyDescent="0.3">
      <c r="A14" s="31" t="s">
        <v>69</v>
      </c>
      <c r="B14" s="24">
        <v>3.3430000000000001E-3</v>
      </c>
      <c r="C14" s="24">
        <v>1.655E-3</v>
      </c>
      <c r="D14" s="25">
        <f t="shared" si="7"/>
        <v>4.9979999999999998E-3</v>
      </c>
      <c r="E14" s="24">
        <f t="shared" si="8"/>
        <v>6.0174000000000002E-4</v>
      </c>
      <c r="F14" s="26">
        <f t="shared" si="9"/>
        <v>5.5997399999999998E-3</v>
      </c>
      <c r="G14" s="25"/>
      <c r="H14" s="25"/>
      <c r="I14" s="32"/>
      <c r="J14" s="25"/>
      <c r="K14" s="33"/>
      <c r="L14" s="26"/>
    </row>
    <row r="15" spans="1:12" x14ac:dyDescent="0.3">
      <c r="B15" s="29"/>
      <c r="C15" s="29"/>
      <c r="D15" s="6"/>
      <c r="E15" s="29"/>
      <c r="F15" s="30"/>
      <c r="G15" s="6"/>
      <c r="H15" s="6"/>
      <c r="I15" s="29"/>
      <c r="J15" s="6"/>
      <c r="K15" s="6"/>
      <c r="L15" s="30"/>
    </row>
    <row r="16" spans="1:12" s="12" customFormat="1" x14ac:dyDescent="0.3">
      <c r="A16" s="34" t="s">
        <v>70</v>
      </c>
      <c r="B16" s="24">
        <v>8.3199999999999995E-4</v>
      </c>
      <c r="C16" s="24">
        <v>5.9299999999999999E-4</v>
      </c>
      <c r="D16" s="25">
        <f t="shared" ref="D16:D20" si="11">B16+C16</f>
        <v>1.4250000000000001E-3</v>
      </c>
      <c r="E16" s="24">
        <f t="shared" ref="E16:E20" si="12">B16*18%</f>
        <v>1.4975999999999998E-4</v>
      </c>
      <c r="F16" s="26">
        <f t="shared" ref="F16:F20" si="13">D16+E16</f>
        <v>1.5747600000000001E-3</v>
      </c>
      <c r="G16" s="25">
        <f t="shared" ref="G16:H16" si="14">B16</f>
        <v>8.3199999999999995E-4</v>
      </c>
      <c r="H16" s="25">
        <f t="shared" si="14"/>
        <v>5.9299999999999999E-4</v>
      </c>
      <c r="I16" s="24">
        <v>1.1497600000000001E-3</v>
      </c>
      <c r="J16" s="27">
        <f>G16+H16+I16</f>
        <v>2.5747600000000002E-3</v>
      </c>
      <c r="K16" s="25">
        <f>G16*18%</f>
        <v>1.4975999999999998E-4</v>
      </c>
      <c r="L16" s="26">
        <f>J16+K16</f>
        <v>2.7245200000000002E-3</v>
      </c>
    </row>
    <row r="17" spans="1:12" x14ac:dyDescent="0.3">
      <c r="A17" s="34" t="s">
        <v>71</v>
      </c>
      <c r="B17" s="24">
        <v>7.7899999999999996E-4</v>
      </c>
      <c r="C17" s="24">
        <v>0</v>
      </c>
      <c r="D17" s="25">
        <f t="shared" si="11"/>
        <v>7.7899999999999996E-4</v>
      </c>
      <c r="E17" s="24">
        <f t="shared" si="12"/>
        <v>1.4021999999999998E-4</v>
      </c>
      <c r="F17" s="26">
        <f t="shared" si="13"/>
        <v>9.1921999999999989E-4</v>
      </c>
      <c r="G17" s="25"/>
      <c r="H17" s="25"/>
      <c r="I17" s="32"/>
      <c r="J17" s="25"/>
      <c r="K17" s="33"/>
      <c r="L17" s="26"/>
    </row>
    <row r="18" spans="1:12" s="12" customFormat="1" x14ac:dyDescent="0.3">
      <c r="A18" s="34" t="s">
        <v>72</v>
      </c>
      <c r="B18" s="24">
        <v>0</v>
      </c>
      <c r="C18" s="24">
        <v>5.9999999999999995E-4</v>
      </c>
      <c r="D18" s="25">
        <f t="shared" si="11"/>
        <v>5.9999999999999995E-4</v>
      </c>
      <c r="E18" s="24">
        <f t="shared" si="12"/>
        <v>0</v>
      </c>
      <c r="F18" s="26">
        <f t="shared" si="13"/>
        <v>5.9999999999999995E-4</v>
      </c>
      <c r="G18" s="25">
        <f t="shared" ref="G18:H20" si="15">B18</f>
        <v>0</v>
      </c>
      <c r="H18" s="25">
        <f t="shared" si="15"/>
        <v>5.9999999999999995E-4</v>
      </c>
      <c r="I18" s="24">
        <v>1.1999999999999999E-3</v>
      </c>
      <c r="J18" s="27">
        <f>G18+H18+I18</f>
        <v>1.8E-3</v>
      </c>
      <c r="K18" s="25">
        <f>G18*18%</f>
        <v>0</v>
      </c>
      <c r="L18" s="26">
        <f t="shared" ref="L18:L20" si="16">J18+K18</f>
        <v>1.8E-3</v>
      </c>
    </row>
    <row r="19" spans="1:12" s="12" customFormat="1" x14ac:dyDescent="0.3">
      <c r="A19" s="34" t="s">
        <v>73</v>
      </c>
      <c r="B19" s="24">
        <v>0</v>
      </c>
      <c r="C19" s="24">
        <v>4.0000000000000002E-4</v>
      </c>
      <c r="D19" s="25">
        <f t="shared" si="11"/>
        <v>4.0000000000000002E-4</v>
      </c>
      <c r="E19" s="24">
        <f t="shared" si="12"/>
        <v>0</v>
      </c>
      <c r="F19" s="26">
        <f t="shared" si="13"/>
        <v>4.0000000000000002E-4</v>
      </c>
      <c r="G19" s="25">
        <f t="shared" si="15"/>
        <v>0</v>
      </c>
      <c r="H19" s="25">
        <f t="shared" si="15"/>
        <v>4.0000000000000002E-4</v>
      </c>
      <c r="I19" s="24">
        <v>4.4999999999999997E-3</v>
      </c>
      <c r="J19" s="27">
        <f>G19+H19+I19</f>
        <v>4.8999999999999998E-3</v>
      </c>
      <c r="K19" s="25">
        <f>G19*18%</f>
        <v>0</v>
      </c>
      <c r="L19" s="26">
        <f t="shared" si="16"/>
        <v>4.8999999999999998E-3</v>
      </c>
    </row>
    <row r="20" spans="1:12" s="12" customFormat="1" x14ac:dyDescent="0.3">
      <c r="A20" s="34" t="s">
        <v>74</v>
      </c>
      <c r="B20" s="24">
        <v>0</v>
      </c>
      <c r="C20" s="24">
        <v>1E-3</v>
      </c>
      <c r="D20" s="25">
        <f t="shared" si="11"/>
        <v>1E-3</v>
      </c>
      <c r="E20" s="24">
        <f t="shared" si="12"/>
        <v>0</v>
      </c>
      <c r="F20" s="26">
        <f t="shared" si="13"/>
        <v>1E-3</v>
      </c>
      <c r="G20" s="25">
        <f t="shared" si="15"/>
        <v>0</v>
      </c>
      <c r="H20" s="25">
        <f t="shared" si="15"/>
        <v>1E-3</v>
      </c>
      <c r="I20" s="24">
        <v>3.7000000000000002E-3</v>
      </c>
      <c r="J20" s="27">
        <f>G20+H20+I20</f>
        <v>4.7000000000000002E-3</v>
      </c>
      <c r="K20" s="25">
        <f>G20*18%</f>
        <v>0</v>
      </c>
      <c r="L20" s="26">
        <f t="shared" si="16"/>
        <v>4.7000000000000002E-3</v>
      </c>
    </row>
    <row r="23" spans="1:12" ht="16" x14ac:dyDescent="0.4">
      <c r="A23" s="19" t="s">
        <v>75</v>
      </c>
    </row>
    <row r="24" spans="1:12" ht="15.5" customHeight="1" x14ac:dyDescent="0.3">
      <c r="A24" s="13"/>
      <c r="B24" s="17" t="s">
        <v>50</v>
      </c>
      <c r="C24" s="17"/>
      <c r="D24" s="17"/>
      <c r="E24" s="17"/>
      <c r="F24" s="17"/>
      <c r="G24" s="20" t="s">
        <v>51</v>
      </c>
      <c r="H24" s="20"/>
      <c r="I24" s="20"/>
      <c r="J24" s="20"/>
      <c r="K24" s="20"/>
      <c r="L24" s="20"/>
    </row>
    <row r="25" spans="1:12" s="22" customFormat="1" ht="68" customHeight="1" x14ac:dyDescent="0.35">
      <c r="A25" s="21" t="s">
        <v>52</v>
      </c>
      <c r="B25" s="2" t="s">
        <v>53</v>
      </c>
      <c r="C25" s="2" t="s">
        <v>54</v>
      </c>
      <c r="D25" s="2" t="s">
        <v>55</v>
      </c>
      <c r="E25" s="2" t="s">
        <v>56</v>
      </c>
      <c r="F25" s="1" t="s">
        <v>57</v>
      </c>
      <c r="G25" s="2" t="s">
        <v>53</v>
      </c>
      <c r="H25" s="2" t="s">
        <v>54</v>
      </c>
      <c r="I25" s="2" t="s">
        <v>58</v>
      </c>
      <c r="J25" s="2" t="s">
        <v>59</v>
      </c>
      <c r="K25" s="2" t="s">
        <v>56</v>
      </c>
      <c r="L25" s="1" t="s">
        <v>60</v>
      </c>
    </row>
    <row r="26" spans="1:12" x14ac:dyDescent="0.3">
      <c r="A26" s="23" t="s">
        <v>61</v>
      </c>
      <c r="B26" s="24">
        <v>7.28E-3</v>
      </c>
      <c r="C26" s="24">
        <v>2.4099999999999998E-3</v>
      </c>
      <c r="D26" s="25">
        <f t="shared" ref="D26:D31" si="17">B26+C26</f>
        <v>9.6900000000000007E-3</v>
      </c>
      <c r="E26" s="24">
        <f t="shared" ref="E26:E31" si="18">B26*18%</f>
        <v>1.3104E-3</v>
      </c>
      <c r="F26" s="26">
        <f>D26+E26</f>
        <v>1.10004E-2</v>
      </c>
      <c r="G26" s="25">
        <f>B26</f>
        <v>7.28E-3</v>
      </c>
      <c r="H26" s="25">
        <f>C26</f>
        <v>2.4099999999999998E-3</v>
      </c>
      <c r="I26" s="24">
        <v>1.03E-2</v>
      </c>
      <c r="J26" s="27">
        <f t="shared" ref="J26:J31" si="19">G26+H26+I26</f>
        <v>1.9990000000000001E-2</v>
      </c>
      <c r="K26" s="25">
        <f t="shared" ref="K26:K31" si="20">G26*18%</f>
        <v>1.3104E-3</v>
      </c>
      <c r="L26" s="26">
        <f t="shared" ref="L26:L31" si="21">J26+K26</f>
        <v>2.1300400000000001E-2</v>
      </c>
    </row>
    <row r="27" spans="1:12" x14ac:dyDescent="0.3">
      <c r="A27" s="23" t="s">
        <v>62</v>
      </c>
      <c r="B27" s="24">
        <v>5.7640000000000009E-3</v>
      </c>
      <c r="C27" s="24">
        <v>2.1979999999999999E-3</v>
      </c>
      <c r="D27" s="25">
        <f t="shared" si="17"/>
        <v>7.9620000000000003E-3</v>
      </c>
      <c r="E27" s="24">
        <f t="shared" si="18"/>
        <v>1.0375200000000001E-3</v>
      </c>
      <c r="F27" s="26">
        <f t="shared" ref="F27:F31" si="22">D27+E27</f>
        <v>8.9995200000000004E-3</v>
      </c>
      <c r="G27" s="25">
        <f t="shared" ref="G27:H31" si="23">B27</f>
        <v>5.7640000000000009E-3</v>
      </c>
      <c r="H27" s="25">
        <f t="shared" si="23"/>
        <v>2.1979999999999999E-3</v>
      </c>
      <c r="I27" s="24">
        <v>1.2E-2</v>
      </c>
      <c r="J27" s="27">
        <f t="shared" si="19"/>
        <v>1.9962000000000001E-2</v>
      </c>
      <c r="K27" s="25">
        <f t="shared" si="20"/>
        <v>1.0375200000000001E-3</v>
      </c>
      <c r="L27" s="26">
        <f t="shared" si="21"/>
        <v>2.0999520000000001E-2</v>
      </c>
    </row>
    <row r="28" spans="1:12" x14ac:dyDescent="0.3">
      <c r="A28" s="23" t="s">
        <v>63</v>
      </c>
      <c r="B28" s="24">
        <v>4.7950000000000007E-3</v>
      </c>
      <c r="C28" s="24">
        <v>1.3359999999999999E-3</v>
      </c>
      <c r="D28" s="25">
        <f t="shared" si="17"/>
        <v>6.131000000000001E-3</v>
      </c>
      <c r="E28" s="24">
        <f t="shared" si="18"/>
        <v>8.6310000000000011E-4</v>
      </c>
      <c r="F28" s="26">
        <f t="shared" si="22"/>
        <v>6.9941000000000014E-3</v>
      </c>
      <c r="G28" s="25">
        <f t="shared" si="23"/>
        <v>4.7950000000000007E-3</v>
      </c>
      <c r="H28" s="25">
        <f t="shared" si="23"/>
        <v>1.3359999999999999E-3</v>
      </c>
      <c r="I28" s="24">
        <v>1.47E-2</v>
      </c>
      <c r="J28" s="27">
        <f t="shared" si="19"/>
        <v>2.0831000000000002E-2</v>
      </c>
      <c r="K28" s="25">
        <f t="shared" si="20"/>
        <v>8.6310000000000011E-4</v>
      </c>
      <c r="L28" s="26">
        <f t="shared" si="21"/>
        <v>2.1694100000000001E-2</v>
      </c>
    </row>
    <row r="29" spans="1:12" x14ac:dyDescent="0.3">
      <c r="A29" s="23" t="s">
        <v>64</v>
      </c>
      <c r="B29" s="24">
        <v>5.5999999999999999E-3</v>
      </c>
      <c r="C29" s="24">
        <v>8.9200000000000021E-4</v>
      </c>
      <c r="D29" s="25">
        <f t="shared" si="17"/>
        <v>6.4920000000000004E-3</v>
      </c>
      <c r="E29" s="24">
        <f t="shared" si="18"/>
        <v>1.008E-3</v>
      </c>
      <c r="F29" s="26">
        <f t="shared" si="22"/>
        <v>7.5000000000000006E-3</v>
      </c>
      <c r="G29" s="25">
        <f t="shared" si="23"/>
        <v>5.5999999999999999E-3</v>
      </c>
      <c r="H29" s="25">
        <f t="shared" si="23"/>
        <v>8.9200000000000021E-4</v>
      </c>
      <c r="I29" s="24">
        <v>1.43E-2</v>
      </c>
      <c r="J29" s="27">
        <f t="shared" si="19"/>
        <v>2.0792000000000001E-2</v>
      </c>
      <c r="K29" s="25">
        <f t="shared" si="20"/>
        <v>1.008E-3</v>
      </c>
      <c r="L29" s="26">
        <f t="shared" si="21"/>
        <v>2.18E-2</v>
      </c>
    </row>
    <row r="30" spans="1:12" s="12" customFormat="1" x14ac:dyDescent="0.3">
      <c r="A30" s="23" t="s">
        <v>65</v>
      </c>
      <c r="B30" s="24">
        <v>4.4000000000000003E-3</v>
      </c>
      <c r="C30" s="24">
        <v>2.3080000000000002E-3</v>
      </c>
      <c r="D30" s="25">
        <f t="shared" si="17"/>
        <v>6.7080000000000004E-3</v>
      </c>
      <c r="E30" s="24">
        <f t="shared" si="18"/>
        <v>7.9200000000000006E-4</v>
      </c>
      <c r="F30" s="26">
        <f t="shared" si="22"/>
        <v>7.5000000000000006E-3</v>
      </c>
      <c r="G30" s="25">
        <f t="shared" si="23"/>
        <v>4.4000000000000003E-3</v>
      </c>
      <c r="H30" s="25">
        <f t="shared" si="23"/>
        <v>2.3080000000000002E-3</v>
      </c>
      <c r="I30" s="24">
        <v>1.43E-2</v>
      </c>
      <c r="J30" s="27">
        <f t="shared" si="19"/>
        <v>2.1007999999999999E-2</v>
      </c>
      <c r="K30" s="25">
        <f t="shared" si="20"/>
        <v>7.9200000000000006E-4</v>
      </c>
      <c r="L30" s="26">
        <f t="shared" si="21"/>
        <v>2.18E-2</v>
      </c>
    </row>
    <row r="31" spans="1:12" s="12" customFormat="1" x14ac:dyDescent="0.3">
      <c r="A31" s="23" t="s">
        <v>66</v>
      </c>
      <c r="B31" s="24">
        <v>2.1800000000000001E-3</v>
      </c>
      <c r="C31" s="24">
        <v>1.928E-3</v>
      </c>
      <c r="D31" s="25">
        <f t="shared" si="17"/>
        <v>4.1080000000000005E-3</v>
      </c>
      <c r="E31" s="24">
        <f t="shared" si="18"/>
        <v>3.924E-4</v>
      </c>
      <c r="F31" s="26">
        <f t="shared" si="22"/>
        <v>4.5004000000000008E-3</v>
      </c>
      <c r="G31" s="25">
        <f t="shared" si="23"/>
        <v>2.1800000000000001E-3</v>
      </c>
      <c r="H31" s="25">
        <f t="shared" si="23"/>
        <v>1.928E-3</v>
      </c>
      <c r="I31" s="24">
        <v>1.5900000000000001E-2</v>
      </c>
      <c r="J31" s="27">
        <f t="shared" si="19"/>
        <v>2.0008000000000001E-2</v>
      </c>
      <c r="K31" s="25">
        <f t="shared" si="20"/>
        <v>3.924E-4</v>
      </c>
      <c r="L31" s="26">
        <f t="shared" si="21"/>
        <v>2.0400400000000003E-2</v>
      </c>
    </row>
    <row r="32" spans="1:12" x14ac:dyDescent="0.3">
      <c r="B32" s="29"/>
      <c r="C32" s="29"/>
      <c r="D32" s="6"/>
      <c r="E32" s="29"/>
      <c r="F32" s="30"/>
      <c r="G32" s="6"/>
      <c r="H32" s="6"/>
      <c r="I32" s="29"/>
      <c r="J32" s="6"/>
      <c r="K32" s="6"/>
      <c r="L32" s="30"/>
    </row>
    <row r="33" spans="1:13" x14ac:dyDescent="0.3">
      <c r="A33" s="31" t="s">
        <v>67</v>
      </c>
      <c r="B33" s="24">
        <v>3.7999999999999996E-3</v>
      </c>
      <c r="C33" s="24">
        <v>1.0160000000000002E-3</v>
      </c>
      <c r="D33" s="25">
        <f t="shared" ref="D33:D35" si="24">B33+C33</f>
        <v>4.816E-3</v>
      </c>
      <c r="E33" s="24">
        <f t="shared" ref="E33:E35" si="25">B33*18%</f>
        <v>6.8399999999999993E-4</v>
      </c>
      <c r="F33" s="26">
        <f t="shared" ref="F33:F35" si="26">D33+E33</f>
        <v>5.4999999999999997E-3</v>
      </c>
      <c r="G33" s="25">
        <f t="shared" ref="G33:H34" si="27">B33</f>
        <v>3.7999999999999996E-3</v>
      </c>
      <c r="H33" s="25">
        <f t="shared" si="27"/>
        <v>1.0160000000000002E-3</v>
      </c>
      <c r="I33" s="24">
        <v>5.1000000000000004E-3</v>
      </c>
      <c r="J33" s="27">
        <f>G33+H33+I33</f>
        <v>9.9160000000000012E-3</v>
      </c>
      <c r="K33" s="25">
        <f>G33*18%</f>
        <v>6.8399999999999993E-4</v>
      </c>
      <c r="L33" s="26">
        <f>J33+K33</f>
        <v>1.0600000000000002E-2</v>
      </c>
    </row>
    <row r="34" spans="1:13" x14ac:dyDescent="0.3">
      <c r="A34" s="31" t="s">
        <v>68</v>
      </c>
      <c r="B34" s="24">
        <v>4.1199999999999995E-3</v>
      </c>
      <c r="C34" s="24">
        <v>2.3799999999999993E-4</v>
      </c>
      <c r="D34" s="25">
        <f t="shared" si="24"/>
        <v>4.357999999999999E-3</v>
      </c>
      <c r="E34" s="24">
        <f t="shared" si="25"/>
        <v>7.4159999999999992E-4</v>
      </c>
      <c r="F34" s="26">
        <f t="shared" si="26"/>
        <v>5.0995999999999993E-3</v>
      </c>
      <c r="G34" s="25">
        <f t="shared" si="27"/>
        <v>4.1199999999999995E-3</v>
      </c>
      <c r="H34" s="25">
        <f t="shared" si="27"/>
        <v>2.3799999999999993E-4</v>
      </c>
      <c r="I34" s="24">
        <v>3.0999999999999999E-3</v>
      </c>
      <c r="J34" s="27">
        <f>G34+H34+I34</f>
        <v>7.4579999999999994E-3</v>
      </c>
      <c r="K34" s="25">
        <f>G34*18%</f>
        <v>7.4159999999999992E-4</v>
      </c>
      <c r="L34" s="26">
        <f>J34+K34</f>
        <v>8.1995999999999996E-3</v>
      </c>
    </row>
    <row r="35" spans="1:13" x14ac:dyDescent="0.3">
      <c r="A35" s="31" t="s">
        <v>69</v>
      </c>
      <c r="B35" s="24">
        <v>3.0429999999999997E-3</v>
      </c>
      <c r="C35" s="24">
        <v>2.0089999999999999E-3</v>
      </c>
      <c r="D35" s="25">
        <f t="shared" si="24"/>
        <v>5.0519999999999992E-3</v>
      </c>
      <c r="E35" s="24">
        <f t="shared" si="25"/>
        <v>5.477399999999999E-4</v>
      </c>
      <c r="F35" s="26">
        <f t="shared" si="26"/>
        <v>5.5997399999999989E-3</v>
      </c>
      <c r="G35" s="25"/>
      <c r="H35" s="25"/>
      <c r="I35" s="32"/>
      <c r="J35" s="25"/>
      <c r="K35" s="33"/>
      <c r="L35" s="26"/>
    </row>
    <row r="36" spans="1:13" x14ac:dyDescent="0.3">
      <c r="B36" s="29"/>
      <c r="C36" s="29"/>
      <c r="D36" s="6"/>
      <c r="E36" s="29"/>
      <c r="F36" s="30"/>
      <c r="G36" s="6"/>
      <c r="H36" s="6"/>
      <c r="I36" s="29"/>
      <c r="J36" s="6"/>
      <c r="K36" s="6"/>
      <c r="L36" s="30"/>
    </row>
    <row r="37" spans="1:13" s="12" customFormat="1" x14ac:dyDescent="0.3">
      <c r="A37" s="34" t="s">
        <v>70</v>
      </c>
      <c r="B37" s="24">
        <v>8.3199999999999995E-4</v>
      </c>
      <c r="C37" s="24">
        <v>5.9299999999999999E-4</v>
      </c>
      <c r="D37" s="25">
        <f t="shared" ref="D37:D41" si="28">B37+C37</f>
        <v>1.4250000000000001E-3</v>
      </c>
      <c r="E37" s="24">
        <f t="shared" ref="E37:E41" si="29">B37*18%</f>
        <v>1.4975999999999998E-4</v>
      </c>
      <c r="F37" s="26">
        <f t="shared" ref="F37:F41" si="30">D37+E37</f>
        <v>1.5747600000000001E-3</v>
      </c>
      <c r="G37" s="25">
        <f t="shared" ref="G37:H37" si="31">B37</f>
        <v>8.3199999999999995E-4</v>
      </c>
      <c r="H37" s="25">
        <f t="shared" si="31"/>
        <v>5.9299999999999999E-4</v>
      </c>
      <c r="I37" s="24">
        <v>1.1497600000000001E-3</v>
      </c>
      <c r="J37" s="27">
        <f>G37+H37+I37</f>
        <v>2.5747600000000002E-3</v>
      </c>
      <c r="K37" s="25">
        <f>G37*18%</f>
        <v>1.4975999999999998E-4</v>
      </c>
      <c r="L37" s="26">
        <f>J37+K37</f>
        <v>2.7245200000000002E-3</v>
      </c>
    </row>
    <row r="38" spans="1:13" x14ac:dyDescent="0.3">
      <c r="A38" s="34" t="s">
        <v>71</v>
      </c>
      <c r="B38" s="24">
        <v>7.7899999999999996E-4</v>
      </c>
      <c r="C38" s="24">
        <v>0</v>
      </c>
      <c r="D38" s="25">
        <f t="shared" si="28"/>
        <v>7.7899999999999996E-4</v>
      </c>
      <c r="E38" s="24">
        <f t="shared" si="29"/>
        <v>1.4021999999999998E-4</v>
      </c>
      <c r="F38" s="26">
        <f t="shared" si="30"/>
        <v>9.1921999999999989E-4</v>
      </c>
      <c r="G38" s="25"/>
      <c r="H38" s="25"/>
      <c r="I38" s="32"/>
      <c r="J38" s="25"/>
      <c r="K38" s="33"/>
      <c r="L38" s="26"/>
    </row>
    <row r="39" spans="1:13" s="12" customFormat="1" x14ac:dyDescent="0.3">
      <c r="A39" s="34" t="s">
        <v>72</v>
      </c>
      <c r="B39" s="24">
        <v>0</v>
      </c>
      <c r="C39" s="24">
        <v>5.9999999999999995E-4</v>
      </c>
      <c r="D39" s="25">
        <f t="shared" si="28"/>
        <v>5.9999999999999995E-4</v>
      </c>
      <c r="E39" s="24">
        <f t="shared" si="29"/>
        <v>0</v>
      </c>
      <c r="F39" s="26">
        <f t="shared" si="30"/>
        <v>5.9999999999999995E-4</v>
      </c>
      <c r="G39" s="25">
        <f t="shared" ref="G39:H41" si="32">B39</f>
        <v>0</v>
      </c>
      <c r="H39" s="25">
        <f t="shared" si="32"/>
        <v>5.9999999999999995E-4</v>
      </c>
      <c r="I39" s="24">
        <v>1.1999999999999999E-3</v>
      </c>
      <c r="J39" s="27">
        <f>G39+H39+I39</f>
        <v>1.8E-3</v>
      </c>
      <c r="K39" s="25">
        <f>G39*18%</f>
        <v>0</v>
      </c>
      <c r="L39" s="26">
        <f t="shared" ref="L39:L41" si="33">J39+K39</f>
        <v>1.8E-3</v>
      </c>
    </row>
    <row r="40" spans="1:13" s="12" customFormat="1" x14ac:dyDescent="0.3">
      <c r="A40" s="34" t="s">
        <v>73</v>
      </c>
      <c r="B40" s="24">
        <v>0</v>
      </c>
      <c r="C40" s="24">
        <v>4.0000000000000002E-4</v>
      </c>
      <c r="D40" s="25">
        <f t="shared" si="28"/>
        <v>4.0000000000000002E-4</v>
      </c>
      <c r="E40" s="24">
        <f t="shared" si="29"/>
        <v>0</v>
      </c>
      <c r="F40" s="26">
        <f t="shared" si="30"/>
        <v>4.0000000000000002E-4</v>
      </c>
      <c r="G40" s="25">
        <f t="shared" si="32"/>
        <v>0</v>
      </c>
      <c r="H40" s="25">
        <f t="shared" si="32"/>
        <v>4.0000000000000002E-4</v>
      </c>
      <c r="I40" s="24">
        <v>4.4999999999999997E-3</v>
      </c>
      <c r="J40" s="27">
        <f>G40+H40+I40</f>
        <v>4.8999999999999998E-3</v>
      </c>
      <c r="K40" s="25">
        <f>G40*18%</f>
        <v>0</v>
      </c>
      <c r="L40" s="26">
        <f t="shared" si="33"/>
        <v>4.8999999999999998E-3</v>
      </c>
    </row>
    <row r="41" spans="1:13" s="12" customFormat="1" x14ac:dyDescent="0.3">
      <c r="A41" s="34" t="s">
        <v>74</v>
      </c>
      <c r="B41" s="24">
        <v>0</v>
      </c>
      <c r="C41" s="24">
        <v>1E-3</v>
      </c>
      <c r="D41" s="25">
        <f t="shared" si="28"/>
        <v>1E-3</v>
      </c>
      <c r="E41" s="24">
        <f t="shared" si="29"/>
        <v>0</v>
      </c>
      <c r="F41" s="26">
        <f t="shared" si="30"/>
        <v>1E-3</v>
      </c>
      <c r="G41" s="25">
        <f t="shared" si="32"/>
        <v>0</v>
      </c>
      <c r="H41" s="25">
        <f t="shared" si="32"/>
        <v>1E-3</v>
      </c>
      <c r="I41" s="24">
        <v>3.7000000000000002E-3</v>
      </c>
      <c r="J41" s="27">
        <f>G41+H41+I41</f>
        <v>4.7000000000000002E-3</v>
      </c>
      <c r="K41" s="25">
        <f>G41*18%</f>
        <v>0</v>
      </c>
      <c r="L41" s="26">
        <f t="shared" si="33"/>
        <v>4.7000000000000002E-3</v>
      </c>
    </row>
    <row r="44" spans="1:13" ht="16" x14ac:dyDescent="0.4">
      <c r="A44" s="19" t="s">
        <v>76</v>
      </c>
    </row>
    <row r="46" spans="1:13" ht="15.5" customHeight="1" x14ac:dyDescent="0.3">
      <c r="A46" s="13"/>
      <c r="B46" s="17" t="s">
        <v>50</v>
      </c>
      <c r="C46" s="17"/>
      <c r="D46" s="17"/>
      <c r="E46" s="17"/>
      <c r="F46" s="17"/>
      <c r="G46" s="20" t="s">
        <v>51</v>
      </c>
      <c r="H46" s="20"/>
      <c r="I46" s="20"/>
      <c r="J46" s="20"/>
      <c r="K46" s="20"/>
      <c r="L46" s="20"/>
    </row>
    <row r="47" spans="1:13" s="22" customFormat="1" ht="68" customHeight="1" x14ac:dyDescent="0.35">
      <c r="A47" s="21" t="s">
        <v>52</v>
      </c>
      <c r="B47" s="2" t="s">
        <v>53</v>
      </c>
      <c r="C47" s="2" t="s">
        <v>54</v>
      </c>
      <c r="D47" s="2" t="s">
        <v>55</v>
      </c>
      <c r="E47" s="2" t="s">
        <v>56</v>
      </c>
      <c r="F47" s="1" t="s">
        <v>57</v>
      </c>
      <c r="G47" s="2" t="s">
        <v>53</v>
      </c>
      <c r="H47" s="2" t="s">
        <v>54</v>
      </c>
      <c r="I47" s="2" t="s">
        <v>58</v>
      </c>
      <c r="J47" s="2" t="s">
        <v>59</v>
      </c>
      <c r="K47" s="2" t="s">
        <v>56</v>
      </c>
      <c r="L47" s="1" t="s">
        <v>60</v>
      </c>
    </row>
    <row r="48" spans="1:13" x14ac:dyDescent="0.3">
      <c r="A48" s="23" t="s">
        <v>61</v>
      </c>
      <c r="B48" s="24">
        <v>7.28E-3</v>
      </c>
      <c r="C48" s="24">
        <v>2.4099999999999998E-3</v>
      </c>
      <c r="D48" s="25">
        <f t="shared" ref="D48:D57" si="34">B48+C48</f>
        <v>9.6900000000000007E-3</v>
      </c>
      <c r="E48" s="24">
        <f t="shared" ref="E48:E57" si="35">B48*18%</f>
        <v>1.3104E-3</v>
      </c>
      <c r="F48" s="35">
        <f>D48+E48</f>
        <v>1.10004E-2</v>
      </c>
      <c r="G48" s="25">
        <f t="shared" ref="G48:H56" si="36">B48</f>
        <v>7.28E-3</v>
      </c>
      <c r="H48" s="36">
        <f t="shared" si="36"/>
        <v>2.4099999999999998E-3</v>
      </c>
      <c r="I48" s="24">
        <v>1.03E-2</v>
      </c>
      <c r="J48" s="27">
        <f t="shared" ref="J48:J53" si="37">G48+H48+I48</f>
        <v>1.9990000000000001E-2</v>
      </c>
      <c r="K48" s="25">
        <f t="shared" ref="K48:K53" si="38">G48*18%</f>
        <v>1.3104E-3</v>
      </c>
      <c r="L48" s="37">
        <f t="shared" ref="L48:L53" si="39">J48+K48</f>
        <v>2.1300400000000001E-2</v>
      </c>
      <c r="M48" s="6"/>
    </row>
    <row r="49" spans="1:13" x14ac:dyDescent="0.3">
      <c r="A49" s="23" t="s">
        <v>62</v>
      </c>
      <c r="B49" s="24">
        <v>5.7640000000000009E-3</v>
      </c>
      <c r="C49" s="24">
        <v>2.1979999999999999E-3</v>
      </c>
      <c r="D49" s="25">
        <f t="shared" si="34"/>
        <v>7.9620000000000003E-3</v>
      </c>
      <c r="E49" s="24">
        <f t="shared" si="35"/>
        <v>1.0375200000000001E-3</v>
      </c>
      <c r="F49" s="35">
        <f t="shared" ref="F49:F57" si="40">D49+E49</f>
        <v>8.9995200000000004E-3</v>
      </c>
      <c r="G49" s="25">
        <f t="shared" si="36"/>
        <v>5.7640000000000009E-3</v>
      </c>
      <c r="H49" s="36">
        <f t="shared" si="36"/>
        <v>2.1979999999999999E-3</v>
      </c>
      <c r="I49" s="24">
        <v>1.2E-2</v>
      </c>
      <c r="J49" s="27">
        <f t="shared" si="37"/>
        <v>1.9962000000000001E-2</v>
      </c>
      <c r="K49" s="25">
        <f t="shared" si="38"/>
        <v>1.0375200000000001E-3</v>
      </c>
      <c r="L49" s="37">
        <f t="shared" si="39"/>
        <v>2.0999520000000001E-2</v>
      </c>
      <c r="M49" s="6"/>
    </row>
    <row r="50" spans="1:13" x14ac:dyDescent="0.3">
      <c r="A50" s="23" t="s">
        <v>63</v>
      </c>
      <c r="B50" s="24">
        <v>3.9449999999999997E-3</v>
      </c>
      <c r="C50" s="24">
        <v>2.3389999999999999E-3</v>
      </c>
      <c r="D50" s="25">
        <f t="shared" si="34"/>
        <v>6.2839999999999997E-3</v>
      </c>
      <c r="E50" s="24">
        <f t="shared" si="35"/>
        <v>7.1009999999999997E-4</v>
      </c>
      <c r="F50" s="35">
        <f t="shared" si="40"/>
        <v>6.9940999999999996E-3</v>
      </c>
      <c r="G50" s="25">
        <f t="shared" si="36"/>
        <v>3.9449999999999997E-3</v>
      </c>
      <c r="H50" s="36">
        <f t="shared" si="36"/>
        <v>2.3389999999999999E-3</v>
      </c>
      <c r="I50" s="24">
        <v>1.47E-2</v>
      </c>
      <c r="J50" s="27">
        <f t="shared" si="37"/>
        <v>2.0983999999999999E-2</v>
      </c>
      <c r="K50" s="25">
        <f t="shared" si="38"/>
        <v>7.1009999999999997E-4</v>
      </c>
      <c r="L50" s="37">
        <f t="shared" si="39"/>
        <v>2.1694100000000001E-2</v>
      </c>
      <c r="M50" s="6"/>
    </row>
    <row r="51" spans="1:13" x14ac:dyDescent="0.3">
      <c r="A51" s="23" t="s">
        <v>64</v>
      </c>
      <c r="B51" s="24">
        <v>4.4000000000000003E-3</v>
      </c>
      <c r="C51" s="24">
        <v>2.3080000000000002E-3</v>
      </c>
      <c r="D51" s="25">
        <f t="shared" si="34"/>
        <v>6.7080000000000004E-3</v>
      </c>
      <c r="E51" s="24">
        <f t="shared" si="35"/>
        <v>7.9200000000000006E-4</v>
      </c>
      <c r="F51" s="35">
        <f t="shared" si="40"/>
        <v>7.5000000000000006E-3</v>
      </c>
      <c r="G51" s="25">
        <f t="shared" si="36"/>
        <v>4.4000000000000003E-3</v>
      </c>
      <c r="H51" s="36">
        <f t="shared" si="36"/>
        <v>2.3080000000000002E-3</v>
      </c>
      <c r="I51" s="24">
        <v>1.43E-2</v>
      </c>
      <c r="J51" s="27">
        <f t="shared" si="37"/>
        <v>2.1007999999999999E-2</v>
      </c>
      <c r="K51" s="25">
        <f t="shared" si="38"/>
        <v>7.9200000000000006E-4</v>
      </c>
      <c r="L51" s="37">
        <f t="shared" si="39"/>
        <v>2.18E-2</v>
      </c>
      <c r="M51" s="6"/>
    </row>
    <row r="52" spans="1:13" x14ac:dyDescent="0.3">
      <c r="A52" s="23" t="s">
        <v>65</v>
      </c>
      <c r="B52" s="24">
        <v>4.4000000000000003E-3</v>
      </c>
      <c r="C52" s="24">
        <v>2.3080000000000002E-3</v>
      </c>
      <c r="D52" s="25">
        <f t="shared" si="34"/>
        <v>6.7080000000000004E-3</v>
      </c>
      <c r="E52" s="24">
        <f t="shared" si="35"/>
        <v>7.9200000000000006E-4</v>
      </c>
      <c r="F52" s="35">
        <f t="shared" si="40"/>
        <v>7.5000000000000006E-3</v>
      </c>
      <c r="G52" s="25">
        <f t="shared" si="36"/>
        <v>4.4000000000000003E-3</v>
      </c>
      <c r="H52" s="36">
        <f t="shared" si="36"/>
        <v>2.3080000000000002E-3</v>
      </c>
      <c r="I52" s="24">
        <v>1.43E-2</v>
      </c>
      <c r="J52" s="27">
        <f t="shared" si="37"/>
        <v>2.1007999999999999E-2</v>
      </c>
      <c r="K52" s="25">
        <f t="shared" si="38"/>
        <v>7.9200000000000006E-4</v>
      </c>
      <c r="L52" s="37">
        <f t="shared" si="39"/>
        <v>2.18E-2</v>
      </c>
      <c r="M52" s="6"/>
    </row>
    <row r="53" spans="1:13" x14ac:dyDescent="0.3">
      <c r="A53" s="23" t="s">
        <v>66</v>
      </c>
      <c r="B53" s="24">
        <v>2.1800000000000001E-3</v>
      </c>
      <c r="C53" s="24">
        <v>1.928E-3</v>
      </c>
      <c r="D53" s="25">
        <f t="shared" si="34"/>
        <v>4.1080000000000005E-3</v>
      </c>
      <c r="E53" s="24">
        <f t="shared" si="35"/>
        <v>3.924E-4</v>
      </c>
      <c r="F53" s="35">
        <f t="shared" si="40"/>
        <v>4.5004000000000008E-3</v>
      </c>
      <c r="G53" s="25">
        <f t="shared" si="36"/>
        <v>2.1800000000000001E-3</v>
      </c>
      <c r="H53" s="36">
        <f t="shared" si="36"/>
        <v>1.928E-3</v>
      </c>
      <c r="I53" s="24">
        <v>1.5900000000000001E-2</v>
      </c>
      <c r="J53" s="27">
        <f t="shared" si="37"/>
        <v>2.0008000000000001E-2</v>
      </c>
      <c r="K53" s="25">
        <f t="shared" si="38"/>
        <v>3.924E-4</v>
      </c>
      <c r="L53" s="37">
        <f t="shared" si="39"/>
        <v>2.0400400000000003E-2</v>
      </c>
      <c r="M53" s="6"/>
    </row>
    <row r="54" spans="1:13" x14ac:dyDescent="0.3">
      <c r="B54" s="38"/>
      <c r="C54" s="38"/>
      <c r="E54" s="38"/>
      <c r="F54" s="38"/>
      <c r="H54" s="39"/>
      <c r="I54" s="38"/>
      <c r="L54" s="38"/>
      <c r="M54" s="6"/>
    </row>
    <row r="55" spans="1:13" x14ac:dyDescent="0.3">
      <c r="A55" s="31" t="s">
        <v>67</v>
      </c>
      <c r="B55" s="24">
        <v>3.5000000000000001E-3</v>
      </c>
      <c r="C55" s="24">
        <v>1.3699999999999999E-3</v>
      </c>
      <c r="D55" s="25">
        <f t="shared" si="34"/>
        <v>4.8700000000000002E-3</v>
      </c>
      <c r="E55" s="24">
        <f t="shared" si="35"/>
        <v>6.3000000000000003E-4</v>
      </c>
      <c r="F55" s="35">
        <f t="shared" si="40"/>
        <v>5.5000000000000005E-3</v>
      </c>
      <c r="G55" s="25">
        <f t="shared" si="36"/>
        <v>3.5000000000000001E-3</v>
      </c>
      <c r="H55" s="36">
        <f t="shared" si="36"/>
        <v>1.3699999999999999E-3</v>
      </c>
      <c r="I55" s="24">
        <v>5.1000000000000004E-3</v>
      </c>
      <c r="J55" s="27">
        <f>G55+H55+I55</f>
        <v>9.9699999999999997E-3</v>
      </c>
      <c r="K55" s="25">
        <f>G55*18%</f>
        <v>6.3000000000000003E-4</v>
      </c>
      <c r="L55" s="37">
        <f>J55+K55</f>
        <v>1.06E-2</v>
      </c>
      <c r="M55" s="6"/>
    </row>
    <row r="56" spans="1:13" x14ac:dyDescent="0.3">
      <c r="A56" s="31" t="s">
        <v>77</v>
      </c>
      <c r="B56" s="24">
        <v>3.7200000000000002E-3</v>
      </c>
      <c r="C56" s="24">
        <v>7.1000000000000002E-4</v>
      </c>
      <c r="D56" s="25">
        <f t="shared" si="34"/>
        <v>4.4299999999999999E-3</v>
      </c>
      <c r="E56" s="24">
        <f t="shared" si="35"/>
        <v>6.6960000000000001E-4</v>
      </c>
      <c r="F56" s="35">
        <f t="shared" si="40"/>
        <v>5.0996000000000001E-3</v>
      </c>
      <c r="G56" s="25">
        <f t="shared" si="36"/>
        <v>3.7200000000000002E-3</v>
      </c>
      <c r="H56" s="36">
        <f t="shared" si="36"/>
        <v>7.1000000000000002E-4</v>
      </c>
      <c r="I56" s="24">
        <v>3.0999999999999999E-3</v>
      </c>
      <c r="J56" s="27">
        <f>G56+H56+I56</f>
        <v>7.5300000000000002E-3</v>
      </c>
      <c r="K56" s="25">
        <f>G56*18%</f>
        <v>6.6960000000000001E-4</v>
      </c>
      <c r="L56" s="37">
        <f>J56+K56</f>
        <v>8.1995999999999996E-3</v>
      </c>
      <c r="M56" s="6"/>
    </row>
    <row r="57" spans="1:13" x14ac:dyDescent="0.3">
      <c r="A57" s="31" t="s">
        <v>69</v>
      </c>
      <c r="B57" s="24">
        <v>2.2699999999999999E-3</v>
      </c>
      <c r="C57" s="24">
        <v>2.8999999999999998E-3</v>
      </c>
      <c r="D57" s="25">
        <f t="shared" si="34"/>
        <v>5.1699999999999992E-3</v>
      </c>
      <c r="E57" s="24">
        <f t="shared" si="35"/>
        <v>4.0859999999999996E-4</v>
      </c>
      <c r="F57" s="35">
        <f t="shared" si="40"/>
        <v>5.5785999999999995E-3</v>
      </c>
      <c r="G57" s="25"/>
      <c r="H57" s="36"/>
      <c r="I57" s="32"/>
      <c r="J57" s="25"/>
      <c r="K57" s="33"/>
      <c r="L57" s="37"/>
      <c r="M57" s="6"/>
    </row>
    <row r="58" spans="1:13" x14ac:dyDescent="0.3">
      <c r="B58" s="38"/>
      <c r="C58" s="38"/>
      <c r="E58" s="38"/>
      <c r="F58" s="38"/>
      <c r="H58" s="39"/>
      <c r="I58" s="38"/>
      <c r="L58" s="38"/>
      <c r="M58" s="6"/>
    </row>
    <row r="59" spans="1:13" x14ac:dyDescent="0.3">
      <c r="A59" s="34" t="s">
        <v>70</v>
      </c>
      <c r="B59" s="24">
        <v>8.3199999999999995E-4</v>
      </c>
      <c r="C59" s="24">
        <v>5.9299999999999999E-4</v>
      </c>
      <c r="D59" s="25">
        <f t="shared" ref="D59:D63" si="41">B59+C59</f>
        <v>1.4250000000000001E-3</v>
      </c>
      <c r="E59" s="24">
        <f t="shared" ref="E59:E63" si="42">B59*18%</f>
        <v>1.4975999999999998E-4</v>
      </c>
      <c r="F59" s="35">
        <f t="shared" ref="F59:F63" si="43">D59+E59</f>
        <v>1.5747600000000001E-3</v>
      </c>
      <c r="G59" s="25">
        <f t="shared" ref="G59:H63" si="44">B59</f>
        <v>8.3199999999999995E-4</v>
      </c>
      <c r="H59" s="36">
        <f t="shared" si="44"/>
        <v>5.9299999999999999E-4</v>
      </c>
      <c r="I59" s="24">
        <v>1.1497600000000001E-3</v>
      </c>
      <c r="J59" s="27">
        <f>G59+H59+I59</f>
        <v>2.5747600000000002E-3</v>
      </c>
      <c r="K59" s="25">
        <f>G59*18%</f>
        <v>1.4975999999999998E-4</v>
      </c>
      <c r="L59" s="40">
        <f>J59+K59</f>
        <v>2.7245200000000002E-3</v>
      </c>
      <c r="M59" s="6"/>
    </row>
    <row r="60" spans="1:13" x14ac:dyDescent="0.3">
      <c r="A60" s="34" t="s">
        <v>71</v>
      </c>
      <c r="B60" s="24">
        <v>4.3999999999999996E-4</v>
      </c>
      <c r="C60" s="24">
        <v>4.0000000000000002E-4</v>
      </c>
      <c r="D60" s="25">
        <f t="shared" si="41"/>
        <v>8.4000000000000003E-4</v>
      </c>
      <c r="E60" s="41">
        <f t="shared" si="42"/>
        <v>7.9199999999999987E-5</v>
      </c>
      <c r="F60" s="42">
        <f t="shared" si="43"/>
        <v>9.1920000000000001E-4</v>
      </c>
      <c r="G60" s="25"/>
      <c r="H60" s="36"/>
      <c r="I60" s="32"/>
      <c r="J60" s="25"/>
      <c r="K60" s="33"/>
      <c r="L60" s="37"/>
      <c r="M60" s="6"/>
    </row>
    <row r="61" spans="1:13" x14ac:dyDescent="0.3">
      <c r="A61" s="34" t="s">
        <v>72</v>
      </c>
      <c r="B61" s="24">
        <v>0</v>
      </c>
      <c r="C61" s="24">
        <v>5.9999999999999995E-4</v>
      </c>
      <c r="D61" s="25">
        <f t="shared" si="41"/>
        <v>5.9999999999999995E-4</v>
      </c>
      <c r="E61" s="24">
        <f t="shared" si="42"/>
        <v>0</v>
      </c>
      <c r="F61" s="35">
        <f t="shared" si="43"/>
        <v>5.9999999999999995E-4</v>
      </c>
      <c r="G61" s="25">
        <f t="shared" si="44"/>
        <v>0</v>
      </c>
      <c r="H61" s="36">
        <f t="shared" si="44"/>
        <v>5.9999999999999995E-4</v>
      </c>
      <c r="I61" s="24">
        <v>1.1999999999999999E-3</v>
      </c>
      <c r="J61" s="27">
        <f>G61+H61+I61</f>
        <v>1.8E-3</v>
      </c>
      <c r="K61" s="25">
        <f>G61*18%</f>
        <v>0</v>
      </c>
      <c r="L61" s="37">
        <f t="shared" ref="L61:L63" si="45">J61+K61</f>
        <v>1.8E-3</v>
      </c>
      <c r="M61" s="6"/>
    </row>
    <row r="62" spans="1:13" x14ac:dyDescent="0.3">
      <c r="A62" s="34" t="s">
        <v>73</v>
      </c>
      <c r="B62" s="24">
        <v>0</v>
      </c>
      <c r="C62" s="24">
        <v>4.0000000000000002E-4</v>
      </c>
      <c r="D62" s="25">
        <f t="shared" si="41"/>
        <v>4.0000000000000002E-4</v>
      </c>
      <c r="E62" s="24">
        <f t="shared" si="42"/>
        <v>0</v>
      </c>
      <c r="F62" s="35">
        <f t="shared" si="43"/>
        <v>4.0000000000000002E-4</v>
      </c>
      <c r="G62" s="25">
        <f t="shared" si="44"/>
        <v>0</v>
      </c>
      <c r="H62" s="36">
        <f t="shared" si="44"/>
        <v>4.0000000000000002E-4</v>
      </c>
      <c r="I62" s="24">
        <v>4.4999999999999997E-3</v>
      </c>
      <c r="J62" s="27">
        <f>G62+H62+I62</f>
        <v>4.8999999999999998E-3</v>
      </c>
      <c r="K62" s="25">
        <f>G62*18%</f>
        <v>0</v>
      </c>
      <c r="L62" s="37">
        <f t="shared" si="45"/>
        <v>4.8999999999999998E-3</v>
      </c>
      <c r="M62" s="6"/>
    </row>
    <row r="63" spans="1:13" x14ac:dyDescent="0.3">
      <c r="A63" s="34" t="s">
        <v>78</v>
      </c>
      <c r="B63" s="24">
        <v>0</v>
      </c>
      <c r="C63" s="24">
        <v>1E-3</v>
      </c>
      <c r="D63" s="25">
        <f t="shared" si="41"/>
        <v>1E-3</v>
      </c>
      <c r="E63" s="24">
        <f t="shared" si="42"/>
        <v>0</v>
      </c>
      <c r="F63" s="35">
        <f t="shared" si="43"/>
        <v>1E-3</v>
      </c>
      <c r="G63" s="25">
        <f t="shared" si="44"/>
        <v>0</v>
      </c>
      <c r="H63" s="36">
        <f t="shared" si="44"/>
        <v>1E-3</v>
      </c>
      <c r="I63" s="24">
        <v>3.7000000000000002E-3</v>
      </c>
      <c r="J63" s="27">
        <f>G63+H63+I63</f>
        <v>4.7000000000000002E-3</v>
      </c>
      <c r="K63" s="25">
        <f>G63*18%</f>
        <v>0</v>
      </c>
      <c r="L63" s="37">
        <f t="shared" si="45"/>
        <v>4.7000000000000002E-3</v>
      </c>
      <c r="M63" s="6"/>
    </row>
    <row r="66" spans="1:13" ht="16" x14ac:dyDescent="0.4">
      <c r="A66" s="19" t="s">
        <v>79</v>
      </c>
    </row>
    <row r="68" spans="1:13" ht="15.5" customHeight="1" x14ac:dyDescent="0.3">
      <c r="A68" s="13"/>
      <c r="B68" s="17" t="s">
        <v>50</v>
      </c>
      <c r="C68" s="17"/>
      <c r="D68" s="17"/>
      <c r="E68" s="17"/>
      <c r="F68" s="17"/>
      <c r="G68" s="20" t="s">
        <v>51</v>
      </c>
      <c r="H68" s="20"/>
      <c r="I68" s="20"/>
      <c r="J68" s="20"/>
      <c r="K68" s="20"/>
      <c r="L68" s="20"/>
    </row>
    <row r="69" spans="1:13" s="22" customFormat="1" ht="68" customHeight="1" x14ac:dyDescent="0.35">
      <c r="A69" s="21" t="s">
        <v>52</v>
      </c>
      <c r="B69" s="2" t="s">
        <v>53</v>
      </c>
      <c r="C69" s="2" t="s">
        <v>54</v>
      </c>
      <c r="D69" s="2" t="s">
        <v>55</v>
      </c>
      <c r="E69" s="2" t="s">
        <v>56</v>
      </c>
      <c r="F69" s="1" t="s">
        <v>57</v>
      </c>
      <c r="G69" s="2" t="s">
        <v>53</v>
      </c>
      <c r="H69" s="2" t="s">
        <v>54</v>
      </c>
      <c r="I69" s="2" t="s">
        <v>58</v>
      </c>
      <c r="J69" s="2" t="s">
        <v>59</v>
      </c>
      <c r="K69" s="2" t="s">
        <v>56</v>
      </c>
      <c r="L69" s="1" t="s">
        <v>60</v>
      </c>
    </row>
    <row r="70" spans="1:13" x14ac:dyDescent="0.3">
      <c r="A70" s="23" t="s">
        <v>61</v>
      </c>
      <c r="B70" s="24">
        <v>7.28E-3</v>
      </c>
      <c r="C70" s="24">
        <v>2.4099999999999998E-3</v>
      </c>
      <c r="D70" s="25">
        <f t="shared" ref="D70:D79" si="46">B70+C70</f>
        <v>9.6900000000000007E-3</v>
      </c>
      <c r="E70" s="24">
        <f t="shared" ref="E70:E79" si="47">B70*18%</f>
        <v>1.3104E-3</v>
      </c>
      <c r="F70" s="35">
        <f>D70+E70</f>
        <v>1.10004E-2</v>
      </c>
      <c r="G70" s="25">
        <f t="shared" ref="G70:H78" si="48">B70</f>
        <v>7.28E-3</v>
      </c>
      <c r="H70" s="25">
        <f t="shared" si="48"/>
        <v>2.4099999999999998E-3</v>
      </c>
      <c r="I70" s="24">
        <v>1.03E-2</v>
      </c>
      <c r="J70" s="27">
        <f t="shared" ref="J70:J75" si="49">G70+H70+I70</f>
        <v>1.9990000000000001E-2</v>
      </c>
      <c r="K70" s="25">
        <f t="shared" ref="K70:K75" si="50">G70*18%</f>
        <v>1.3104E-3</v>
      </c>
      <c r="L70" s="37">
        <f t="shared" ref="L70:L75" si="51">J70+K70</f>
        <v>2.1300400000000001E-2</v>
      </c>
      <c r="M70" s="6"/>
    </row>
    <row r="71" spans="1:13" x14ac:dyDescent="0.3">
      <c r="A71" s="23" t="s">
        <v>62</v>
      </c>
      <c r="B71" s="24">
        <v>5.7640000000000009E-3</v>
      </c>
      <c r="C71" s="24">
        <v>2.1979999999999999E-3</v>
      </c>
      <c r="D71" s="25">
        <f t="shared" si="46"/>
        <v>7.9620000000000003E-3</v>
      </c>
      <c r="E71" s="24">
        <f t="shared" si="47"/>
        <v>1.0375200000000001E-3</v>
      </c>
      <c r="F71" s="35">
        <f t="shared" ref="F71:F79" si="52">D71+E71</f>
        <v>8.9995200000000004E-3</v>
      </c>
      <c r="G71" s="25">
        <f t="shared" si="48"/>
        <v>5.7640000000000009E-3</v>
      </c>
      <c r="H71" s="25">
        <f t="shared" si="48"/>
        <v>2.1979999999999999E-3</v>
      </c>
      <c r="I71" s="24">
        <v>1.2E-2</v>
      </c>
      <c r="J71" s="27">
        <f t="shared" si="49"/>
        <v>1.9962000000000001E-2</v>
      </c>
      <c r="K71" s="25">
        <f t="shared" si="50"/>
        <v>1.0375200000000001E-3</v>
      </c>
      <c r="L71" s="37">
        <f t="shared" si="51"/>
        <v>2.0999520000000001E-2</v>
      </c>
      <c r="M71" s="6"/>
    </row>
    <row r="72" spans="1:13" x14ac:dyDescent="0.3">
      <c r="A72" s="23" t="s">
        <v>63</v>
      </c>
      <c r="B72" s="24">
        <v>3.9449999999999997E-3</v>
      </c>
      <c r="C72" s="24">
        <v>2.3389999999999999E-3</v>
      </c>
      <c r="D72" s="25">
        <f t="shared" si="46"/>
        <v>6.2839999999999997E-3</v>
      </c>
      <c r="E72" s="24">
        <f t="shared" si="47"/>
        <v>7.1009999999999997E-4</v>
      </c>
      <c r="F72" s="35">
        <f t="shared" si="52"/>
        <v>6.9940999999999996E-3</v>
      </c>
      <c r="G72" s="25">
        <f t="shared" si="48"/>
        <v>3.9449999999999997E-3</v>
      </c>
      <c r="H72" s="25">
        <f t="shared" si="48"/>
        <v>2.3389999999999999E-3</v>
      </c>
      <c r="I72" s="24">
        <v>1.47E-2</v>
      </c>
      <c r="J72" s="27">
        <f t="shared" si="49"/>
        <v>2.0983999999999999E-2</v>
      </c>
      <c r="K72" s="25">
        <f t="shared" si="50"/>
        <v>7.1009999999999997E-4</v>
      </c>
      <c r="L72" s="37">
        <f t="shared" si="51"/>
        <v>2.1694100000000001E-2</v>
      </c>
      <c r="M72" s="6"/>
    </row>
    <row r="73" spans="1:13" x14ac:dyDescent="0.3">
      <c r="A73" s="23" t="s">
        <v>64</v>
      </c>
      <c r="B73" s="24">
        <v>4.4000000000000003E-3</v>
      </c>
      <c r="C73" s="24">
        <v>2.3080000000000002E-3</v>
      </c>
      <c r="D73" s="25">
        <f t="shared" si="46"/>
        <v>6.7080000000000004E-3</v>
      </c>
      <c r="E73" s="24">
        <f t="shared" si="47"/>
        <v>7.9200000000000006E-4</v>
      </c>
      <c r="F73" s="35">
        <f t="shared" si="52"/>
        <v>7.5000000000000006E-3</v>
      </c>
      <c r="G73" s="25">
        <f t="shared" si="48"/>
        <v>4.4000000000000003E-3</v>
      </c>
      <c r="H73" s="25">
        <f t="shared" si="48"/>
        <v>2.3080000000000002E-3</v>
      </c>
      <c r="I73" s="24">
        <v>1.43E-2</v>
      </c>
      <c r="J73" s="27">
        <f t="shared" si="49"/>
        <v>2.1007999999999999E-2</v>
      </c>
      <c r="K73" s="25">
        <f t="shared" si="50"/>
        <v>7.9200000000000006E-4</v>
      </c>
      <c r="L73" s="37">
        <f t="shared" si="51"/>
        <v>2.18E-2</v>
      </c>
      <c r="M73" s="6"/>
    </row>
    <row r="74" spans="1:13" x14ac:dyDescent="0.3">
      <c r="A74" s="23" t="s">
        <v>65</v>
      </c>
      <c r="B74" s="24">
        <v>4.4000000000000003E-3</v>
      </c>
      <c r="C74" s="24">
        <v>2.3080000000000002E-3</v>
      </c>
      <c r="D74" s="25">
        <f t="shared" si="46"/>
        <v>6.7080000000000004E-3</v>
      </c>
      <c r="E74" s="24">
        <f t="shared" si="47"/>
        <v>7.9200000000000006E-4</v>
      </c>
      <c r="F74" s="35">
        <f t="shared" si="52"/>
        <v>7.5000000000000006E-3</v>
      </c>
      <c r="G74" s="25">
        <f t="shared" si="48"/>
        <v>4.4000000000000003E-3</v>
      </c>
      <c r="H74" s="25">
        <f t="shared" si="48"/>
        <v>2.3080000000000002E-3</v>
      </c>
      <c r="I74" s="24">
        <v>1.43E-2</v>
      </c>
      <c r="J74" s="27">
        <f t="shared" si="49"/>
        <v>2.1007999999999999E-2</v>
      </c>
      <c r="K74" s="25">
        <f t="shared" si="50"/>
        <v>7.9200000000000006E-4</v>
      </c>
      <c r="L74" s="37">
        <f t="shared" si="51"/>
        <v>2.18E-2</v>
      </c>
      <c r="M74" s="6"/>
    </row>
    <row r="75" spans="1:13" x14ac:dyDescent="0.3">
      <c r="A75" s="23" t="s">
        <v>66</v>
      </c>
      <c r="B75" s="24">
        <v>2.1800000000000001E-3</v>
      </c>
      <c r="C75" s="24">
        <v>1.928E-3</v>
      </c>
      <c r="D75" s="25">
        <f t="shared" si="46"/>
        <v>4.1080000000000005E-3</v>
      </c>
      <c r="E75" s="24">
        <f t="shared" si="47"/>
        <v>3.924E-4</v>
      </c>
      <c r="F75" s="35">
        <f t="shared" si="52"/>
        <v>4.5004000000000008E-3</v>
      </c>
      <c r="G75" s="25">
        <f t="shared" si="48"/>
        <v>2.1800000000000001E-3</v>
      </c>
      <c r="H75" s="25">
        <f t="shared" si="48"/>
        <v>1.928E-3</v>
      </c>
      <c r="I75" s="24">
        <v>1.5900000000000001E-2</v>
      </c>
      <c r="J75" s="27">
        <f t="shared" si="49"/>
        <v>2.0008000000000001E-2</v>
      </c>
      <c r="K75" s="25">
        <f t="shared" si="50"/>
        <v>3.924E-4</v>
      </c>
      <c r="L75" s="37">
        <f t="shared" si="51"/>
        <v>2.0400400000000003E-2</v>
      </c>
      <c r="M75" s="6"/>
    </row>
    <row r="76" spans="1:13" x14ac:dyDescent="0.3">
      <c r="B76" s="38"/>
      <c r="C76" s="38"/>
      <c r="E76" s="38"/>
      <c r="F76" s="38"/>
      <c r="I76" s="38"/>
      <c r="L76" s="38"/>
    </row>
    <row r="77" spans="1:13" x14ac:dyDescent="0.3">
      <c r="A77" s="31" t="s">
        <v>67</v>
      </c>
      <c r="B77" s="24">
        <v>3.5000000000000001E-3</v>
      </c>
      <c r="C77" s="24">
        <v>1.3699999999999999E-3</v>
      </c>
      <c r="D77" s="25">
        <f t="shared" si="46"/>
        <v>4.8700000000000002E-3</v>
      </c>
      <c r="E77" s="24">
        <f t="shared" si="47"/>
        <v>6.3000000000000003E-4</v>
      </c>
      <c r="F77" s="35">
        <f t="shared" si="52"/>
        <v>5.5000000000000005E-3</v>
      </c>
      <c r="G77" s="25">
        <f t="shared" si="48"/>
        <v>3.5000000000000001E-3</v>
      </c>
      <c r="H77" s="25">
        <f t="shared" si="48"/>
        <v>1.3699999999999999E-3</v>
      </c>
      <c r="I77" s="24">
        <v>5.1000000000000004E-3</v>
      </c>
      <c r="J77" s="27">
        <f>G77+H77+I77</f>
        <v>9.9699999999999997E-3</v>
      </c>
      <c r="K77" s="25">
        <f>G77*18%</f>
        <v>6.3000000000000003E-4</v>
      </c>
      <c r="L77" s="37">
        <f>J77+K77</f>
        <v>1.06E-2</v>
      </c>
      <c r="M77" s="6"/>
    </row>
    <row r="78" spans="1:13" x14ac:dyDescent="0.3">
      <c r="A78" s="31" t="s">
        <v>77</v>
      </c>
      <c r="B78" s="24">
        <v>3.7200000000000002E-3</v>
      </c>
      <c r="C78" s="24">
        <v>7.1000000000000002E-4</v>
      </c>
      <c r="D78" s="25">
        <f t="shared" si="46"/>
        <v>4.4299999999999999E-3</v>
      </c>
      <c r="E78" s="24">
        <f t="shared" si="47"/>
        <v>6.6960000000000001E-4</v>
      </c>
      <c r="F78" s="35">
        <f t="shared" si="52"/>
        <v>5.0996000000000001E-3</v>
      </c>
      <c r="G78" s="25">
        <f t="shared" si="48"/>
        <v>3.7200000000000002E-3</v>
      </c>
      <c r="H78" s="25">
        <f t="shared" si="48"/>
        <v>7.1000000000000002E-4</v>
      </c>
      <c r="I78" s="24">
        <v>3.0999999999999999E-3</v>
      </c>
      <c r="J78" s="27">
        <f>G78+H78+I78</f>
        <v>7.5300000000000002E-3</v>
      </c>
      <c r="K78" s="25">
        <f>G78*18%</f>
        <v>6.6960000000000001E-4</v>
      </c>
      <c r="L78" s="37">
        <f>J78+K78</f>
        <v>8.1995999999999996E-3</v>
      </c>
      <c r="M78" s="6"/>
    </row>
    <row r="79" spans="1:13" x14ac:dyDescent="0.3">
      <c r="A79" s="31" t="s">
        <v>69</v>
      </c>
      <c r="B79" s="24">
        <v>2.5300000000000001E-3</v>
      </c>
      <c r="C79" s="24">
        <v>3.0000000000000001E-3</v>
      </c>
      <c r="D79" s="25">
        <f t="shared" si="46"/>
        <v>5.5300000000000002E-3</v>
      </c>
      <c r="E79" s="24">
        <f t="shared" si="47"/>
        <v>4.5540000000000001E-4</v>
      </c>
      <c r="F79" s="35">
        <f t="shared" si="52"/>
        <v>5.9854000000000001E-3</v>
      </c>
      <c r="G79" s="25"/>
      <c r="H79" s="25"/>
      <c r="I79" s="32"/>
      <c r="J79" s="25"/>
      <c r="K79" s="33"/>
      <c r="L79" s="37"/>
      <c r="M79" s="6"/>
    </row>
    <row r="80" spans="1:13" x14ac:dyDescent="0.3">
      <c r="B80" s="38"/>
      <c r="C80" s="38"/>
      <c r="E80" s="38"/>
      <c r="F80" s="38"/>
      <c r="I80" s="38"/>
      <c r="L80" s="38"/>
    </row>
    <row r="81" spans="1:13" x14ac:dyDescent="0.3">
      <c r="A81" s="34" t="s">
        <v>70</v>
      </c>
      <c r="B81" s="24">
        <v>8.3199999999999995E-4</v>
      </c>
      <c r="C81" s="24">
        <v>5.9299999999999999E-4</v>
      </c>
      <c r="D81" s="25">
        <f t="shared" ref="D81:D85" si="53">B81+C81</f>
        <v>1.4250000000000001E-3</v>
      </c>
      <c r="E81" s="24">
        <f t="shared" ref="E81:E85" si="54">B81*18%</f>
        <v>1.4975999999999998E-4</v>
      </c>
      <c r="F81" s="35">
        <f t="shared" ref="F81:F85" si="55">D81+E81</f>
        <v>1.5747600000000001E-3</v>
      </c>
      <c r="G81" s="25">
        <f t="shared" ref="G81:H85" si="56">B81</f>
        <v>8.3199999999999995E-4</v>
      </c>
      <c r="H81" s="25">
        <f t="shared" si="56"/>
        <v>5.9299999999999999E-4</v>
      </c>
      <c r="I81" s="24">
        <v>1.1497600000000001E-3</v>
      </c>
      <c r="J81" s="27">
        <f>G81+H81+I81</f>
        <v>2.5747600000000002E-3</v>
      </c>
      <c r="K81" s="25">
        <f>G81*18%</f>
        <v>1.4975999999999998E-4</v>
      </c>
      <c r="L81" s="37">
        <f>J81+K81</f>
        <v>2.7245200000000002E-3</v>
      </c>
      <c r="M81" s="6"/>
    </row>
    <row r="82" spans="1:13" x14ac:dyDescent="0.3">
      <c r="A82" s="34" t="s">
        <v>71</v>
      </c>
      <c r="B82" s="24">
        <v>4.3999999999999996E-4</v>
      </c>
      <c r="C82" s="24">
        <v>4.0000000000000002E-4</v>
      </c>
      <c r="D82" s="25">
        <f t="shared" si="53"/>
        <v>8.4000000000000003E-4</v>
      </c>
      <c r="E82" s="41">
        <f t="shared" si="54"/>
        <v>7.9199999999999987E-5</v>
      </c>
      <c r="F82" s="42">
        <f t="shared" si="55"/>
        <v>9.1920000000000001E-4</v>
      </c>
      <c r="G82" s="25"/>
      <c r="H82" s="25"/>
      <c r="I82" s="32"/>
      <c r="J82" s="25"/>
      <c r="K82" s="33"/>
      <c r="L82" s="37"/>
      <c r="M82" s="6"/>
    </row>
    <row r="83" spans="1:13" x14ac:dyDescent="0.3">
      <c r="A83" s="34" t="s">
        <v>72</v>
      </c>
      <c r="B83" s="24">
        <v>0</v>
      </c>
      <c r="C83" s="24">
        <v>5.9999999999999995E-4</v>
      </c>
      <c r="D83" s="25">
        <f t="shared" si="53"/>
        <v>5.9999999999999995E-4</v>
      </c>
      <c r="E83" s="24">
        <f t="shared" si="54"/>
        <v>0</v>
      </c>
      <c r="F83" s="35">
        <f t="shared" si="55"/>
        <v>5.9999999999999995E-4</v>
      </c>
      <c r="G83" s="25">
        <f t="shared" si="56"/>
        <v>0</v>
      </c>
      <c r="H83" s="25">
        <f t="shared" si="56"/>
        <v>5.9999999999999995E-4</v>
      </c>
      <c r="I83" s="24">
        <v>1.1999999999999999E-3</v>
      </c>
      <c r="J83" s="27">
        <f>G83+H83+I83</f>
        <v>1.8E-3</v>
      </c>
      <c r="K83" s="25">
        <f>G83*18%</f>
        <v>0</v>
      </c>
      <c r="L83" s="37">
        <f t="shared" ref="L83:L85" si="57">J83+K83</f>
        <v>1.8E-3</v>
      </c>
      <c r="M83" s="6"/>
    </row>
    <row r="84" spans="1:13" x14ac:dyDescent="0.3">
      <c r="A84" s="34" t="s">
        <v>73</v>
      </c>
      <c r="B84" s="24">
        <v>0</v>
      </c>
      <c r="C84" s="24">
        <v>2.9999999999999997E-4</v>
      </c>
      <c r="D84" s="25">
        <f t="shared" si="53"/>
        <v>2.9999999999999997E-4</v>
      </c>
      <c r="E84" s="24">
        <f t="shared" si="54"/>
        <v>0</v>
      </c>
      <c r="F84" s="35">
        <f t="shared" si="55"/>
        <v>2.9999999999999997E-4</v>
      </c>
      <c r="G84" s="25">
        <f t="shared" si="56"/>
        <v>0</v>
      </c>
      <c r="H84" s="25">
        <f t="shared" si="56"/>
        <v>2.9999999999999997E-4</v>
      </c>
      <c r="I84" s="24">
        <v>4.2000000000000006E-3</v>
      </c>
      <c r="J84" s="27">
        <f>G84+H84+I84</f>
        <v>4.5000000000000005E-3</v>
      </c>
      <c r="K84" s="25">
        <f>G84*18%</f>
        <v>0</v>
      </c>
      <c r="L84" s="37">
        <f t="shared" si="57"/>
        <v>4.5000000000000005E-3</v>
      </c>
      <c r="M84" s="6"/>
    </row>
    <row r="85" spans="1:13" x14ac:dyDescent="0.3">
      <c r="A85" s="34" t="s">
        <v>78</v>
      </c>
      <c r="B85" s="24">
        <v>0</v>
      </c>
      <c r="C85" s="24">
        <v>1E-3</v>
      </c>
      <c r="D85" s="25">
        <f t="shared" si="53"/>
        <v>1E-3</v>
      </c>
      <c r="E85" s="24">
        <f t="shared" si="54"/>
        <v>0</v>
      </c>
      <c r="F85" s="35">
        <f t="shared" si="55"/>
        <v>1E-3</v>
      </c>
      <c r="G85" s="25">
        <f t="shared" si="56"/>
        <v>0</v>
      </c>
      <c r="H85" s="25">
        <f t="shared" si="56"/>
        <v>1E-3</v>
      </c>
      <c r="I85" s="24">
        <v>3.7000000000000002E-3</v>
      </c>
      <c r="J85" s="27">
        <f>G85+H85+I85</f>
        <v>4.7000000000000002E-3</v>
      </c>
      <c r="K85" s="25">
        <f>G85*18%</f>
        <v>0</v>
      </c>
      <c r="L85" s="37">
        <f t="shared" si="57"/>
        <v>4.7000000000000002E-3</v>
      </c>
      <c r="M85" s="6"/>
    </row>
    <row r="88" spans="1:13" ht="16" x14ac:dyDescent="0.4">
      <c r="A88" s="19" t="s">
        <v>80</v>
      </c>
    </row>
    <row r="90" spans="1:13" ht="15.5" customHeight="1" x14ac:dyDescent="0.3">
      <c r="A90" s="13"/>
      <c r="B90" s="17" t="s">
        <v>50</v>
      </c>
      <c r="C90" s="17"/>
      <c r="D90" s="17"/>
      <c r="E90" s="17"/>
      <c r="F90" s="17"/>
      <c r="G90" s="20" t="s">
        <v>51</v>
      </c>
      <c r="H90" s="20"/>
      <c r="I90" s="20"/>
      <c r="J90" s="20"/>
      <c r="K90" s="20"/>
      <c r="L90" s="20"/>
    </row>
    <row r="91" spans="1:13" s="22" customFormat="1" ht="68" customHeight="1" x14ac:dyDescent="0.35">
      <c r="A91" s="21" t="s">
        <v>52</v>
      </c>
      <c r="B91" s="2" t="s">
        <v>53</v>
      </c>
      <c r="C91" s="2" t="s">
        <v>54</v>
      </c>
      <c r="D91" s="2" t="s">
        <v>55</v>
      </c>
      <c r="E91" s="2" t="s">
        <v>56</v>
      </c>
      <c r="F91" s="1" t="s">
        <v>57</v>
      </c>
      <c r="G91" s="2" t="s">
        <v>53</v>
      </c>
      <c r="H91" s="2" t="s">
        <v>54</v>
      </c>
      <c r="I91" s="2" t="s">
        <v>58</v>
      </c>
      <c r="J91" s="2" t="s">
        <v>59</v>
      </c>
      <c r="K91" s="2" t="s">
        <v>56</v>
      </c>
      <c r="L91" s="1" t="s">
        <v>60</v>
      </c>
    </row>
    <row r="92" spans="1:13" x14ac:dyDescent="0.3">
      <c r="A92" s="23" t="s">
        <v>61</v>
      </c>
      <c r="B92" s="24">
        <v>7.28E-3</v>
      </c>
      <c r="C92" s="24">
        <v>2.4099999999999998E-3</v>
      </c>
      <c r="D92" s="25">
        <f t="shared" ref="D92:D101" si="58">B92+C92</f>
        <v>9.6900000000000007E-3</v>
      </c>
      <c r="E92" s="24">
        <f t="shared" ref="E92:E101" si="59">B92*18%</f>
        <v>1.3104E-3</v>
      </c>
      <c r="F92" s="35">
        <f>D92+E92</f>
        <v>1.10004E-2</v>
      </c>
      <c r="G92" s="25">
        <f t="shared" ref="G92:H100" si="60">B92</f>
        <v>7.28E-3</v>
      </c>
      <c r="H92" s="25">
        <f t="shared" si="60"/>
        <v>2.4099999999999998E-3</v>
      </c>
      <c r="I92" s="24">
        <v>8.9999999999999993E-3</v>
      </c>
      <c r="J92" s="27">
        <f t="shared" ref="J92:J97" si="61">G92+H92+I92</f>
        <v>1.8689999999999998E-2</v>
      </c>
      <c r="K92" s="25">
        <f t="shared" ref="K92:K97" si="62">G92*18%</f>
        <v>1.3104E-3</v>
      </c>
      <c r="L92" s="37">
        <f t="shared" ref="L92:L97" si="63">J92+K92</f>
        <v>2.0000399999999998E-2</v>
      </c>
      <c r="M92" s="6"/>
    </row>
    <row r="93" spans="1:13" x14ac:dyDescent="0.3">
      <c r="A93" s="23" t="s">
        <v>62</v>
      </c>
      <c r="B93" s="24">
        <v>5.7640000000000009E-3</v>
      </c>
      <c r="C93" s="24">
        <v>2.1979999999999999E-3</v>
      </c>
      <c r="D93" s="25">
        <f t="shared" si="58"/>
        <v>7.9620000000000003E-3</v>
      </c>
      <c r="E93" s="24">
        <f t="shared" si="59"/>
        <v>1.0375200000000001E-3</v>
      </c>
      <c r="F93" s="35">
        <f t="shared" ref="F93:F101" si="64">D93+E93</f>
        <v>8.9995200000000004E-3</v>
      </c>
      <c r="G93" s="25">
        <f t="shared" si="60"/>
        <v>5.7640000000000009E-3</v>
      </c>
      <c r="H93" s="25">
        <f t="shared" si="60"/>
        <v>2.1979999999999999E-3</v>
      </c>
      <c r="I93" s="24">
        <v>1.0999999999999999E-2</v>
      </c>
      <c r="J93" s="27">
        <f t="shared" si="61"/>
        <v>1.8962E-2</v>
      </c>
      <c r="K93" s="25">
        <f t="shared" si="62"/>
        <v>1.0375200000000001E-3</v>
      </c>
      <c r="L93" s="37">
        <f t="shared" si="63"/>
        <v>1.999952E-2</v>
      </c>
      <c r="M93" s="6"/>
    </row>
    <row r="94" spans="1:13" x14ac:dyDescent="0.3">
      <c r="A94" s="23" t="s">
        <v>63</v>
      </c>
      <c r="B94" s="24">
        <v>3.9449999999999997E-3</v>
      </c>
      <c r="C94" s="24">
        <v>2.3389999999999999E-3</v>
      </c>
      <c r="D94" s="25">
        <f t="shared" si="58"/>
        <v>6.2839999999999997E-3</v>
      </c>
      <c r="E94" s="24">
        <f t="shared" si="59"/>
        <v>7.1009999999999997E-4</v>
      </c>
      <c r="F94" s="35">
        <f t="shared" si="64"/>
        <v>6.9940999999999996E-3</v>
      </c>
      <c r="G94" s="25">
        <f t="shared" si="60"/>
        <v>3.9449999999999997E-3</v>
      </c>
      <c r="H94" s="25">
        <f t="shared" si="60"/>
        <v>2.3389999999999999E-3</v>
      </c>
      <c r="I94" s="24">
        <v>1.4E-2</v>
      </c>
      <c r="J94" s="27">
        <f t="shared" si="61"/>
        <v>2.0284E-2</v>
      </c>
      <c r="K94" s="25">
        <f t="shared" si="62"/>
        <v>7.1009999999999997E-4</v>
      </c>
      <c r="L94" s="37">
        <f t="shared" si="63"/>
        <v>2.0994100000000002E-2</v>
      </c>
      <c r="M94" s="6"/>
    </row>
    <row r="95" spans="1:13" x14ac:dyDescent="0.3">
      <c r="A95" s="23" t="s">
        <v>64</v>
      </c>
      <c r="B95" s="24">
        <v>4.4000000000000003E-3</v>
      </c>
      <c r="C95" s="24">
        <v>2.3080000000000002E-3</v>
      </c>
      <c r="D95" s="25">
        <f t="shared" si="58"/>
        <v>6.7080000000000004E-3</v>
      </c>
      <c r="E95" s="24">
        <f t="shared" si="59"/>
        <v>7.9200000000000006E-4</v>
      </c>
      <c r="F95" s="35">
        <f t="shared" si="64"/>
        <v>7.5000000000000006E-3</v>
      </c>
      <c r="G95" s="25">
        <f t="shared" si="60"/>
        <v>4.4000000000000003E-3</v>
      </c>
      <c r="H95" s="25">
        <f t="shared" si="60"/>
        <v>2.3080000000000002E-3</v>
      </c>
      <c r="I95" s="24">
        <v>1.35E-2</v>
      </c>
      <c r="J95" s="27">
        <f t="shared" si="61"/>
        <v>2.0208E-2</v>
      </c>
      <c r="K95" s="25">
        <f t="shared" si="62"/>
        <v>7.9200000000000006E-4</v>
      </c>
      <c r="L95" s="37">
        <f t="shared" si="63"/>
        <v>2.1000000000000001E-2</v>
      </c>
      <c r="M95" s="6"/>
    </row>
    <row r="96" spans="1:13" x14ac:dyDescent="0.3">
      <c r="A96" s="23" t="s">
        <v>65</v>
      </c>
      <c r="B96" s="24">
        <v>4.4000000000000003E-3</v>
      </c>
      <c r="C96" s="24">
        <v>2.3080000000000002E-3</v>
      </c>
      <c r="D96" s="25">
        <f t="shared" si="58"/>
        <v>6.7080000000000004E-3</v>
      </c>
      <c r="E96" s="24">
        <f t="shared" si="59"/>
        <v>7.9200000000000006E-4</v>
      </c>
      <c r="F96" s="35">
        <f t="shared" si="64"/>
        <v>7.5000000000000006E-3</v>
      </c>
      <c r="G96" s="25">
        <f t="shared" si="60"/>
        <v>4.4000000000000003E-3</v>
      </c>
      <c r="H96" s="25">
        <f t="shared" si="60"/>
        <v>2.3080000000000002E-3</v>
      </c>
      <c r="I96" s="24">
        <v>1.35E-2</v>
      </c>
      <c r="J96" s="27">
        <f t="shared" si="61"/>
        <v>2.0208E-2</v>
      </c>
      <c r="K96" s="25">
        <f t="shared" si="62"/>
        <v>7.9200000000000006E-4</v>
      </c>
      <c r="L96" s="37">
        <f t="shared" si="63"/>
        <v>2.1000000000000001E-2</v>
      </c>
      <c r="M96" s="6"/>
    </row>
    <row r="97" spans="1:13" x14ac:dyDescent="0.3">
      <c r="A97" s="23" t="s">
        <v>66</v>
      </c>
      <c r="B97" s="24">
        <v>2.1800000000000001E-3</v>
      </c>
      <c r="C97" s="24">
        <v>1.928E-3</v>
      </c>
      <c r="D97" s="25">
        <f t="shared" si="58"/>
        <v>4.1080000000000005E-3</v>
      </c>
      <c r="E97" s="24">
        <f t="shared" si="59"/>
        <v>3.924E-4</v>
      </c>
      <c r="F97" s="35">
        <f t="shared" si="64"/>
        <v>4.5004000000000008E-3</v>
      </c>
      <c r="G97" s="25">
        <f t="shared" si="60"/>
        <v>2.1800000000000001E-3</v>
      </c>
      <c r="H97" s="25">
        <f t="shared" si="60"/>
        <v>1.928E-3</v>
      </c>
      <c r="I97" s="24">
        <v>1.55E-2</v>
      </c>
      <c r="J97" s="27">
        <f t="shared" si="61"/>
        <v>1.9608E-2</v>
      </c>
      <c r="K97" s="25">
        <f t="shared" si="62"/>
        <v>3.924E-4</v>
      </c>
      <c r="L97" s="37">
        <f t="shared" si="63"/>
        <v>2.0000400000000002E-2</v>
      </c>
      <c r="M97" s="6"/>
    </row>
    <row r="98" spans="1:13" x14ac:dyDescent="0.3">
      <c r="B98" s="38"/>
      <c r="C98" s="38"/>
      <c r="E98" s="38"/>
      <c r="F98" s="38"/>
      <c r="I98" s="38"/>
      <c r="L98" s="38"/>
    </row>
    <row r="99" spans="1:13" x14ac:dyDescent="0.3">
      <c r="A99" s="31" t="s">
        <v>67</v>
      </c>
      <c r="B99" s="24">
        <v>3.5000000000000001E-3</v>
      </c>
      <c r="C99" s="24">
        <v>1.3699999999999999E-3</v>
      </c>
      <c r="D99" s="25">
        <f t="shared" si="58"/>
        <v>4.8700000000000002E-3</v>
      </c>
      <c r="E99" s="24">
        <f t="shared" si="59"/>
        <v>6.3000000000000003E-4</v>
      </c>
      <c r="F99" s="35">
        <f t="shared" si="64"/>
        <v>5.5000000000000005E-3</v>
      </c>
      <c r="G99" s="25">
        <f t="shared" si="60"/>
        <v>3.5000000000000001E-3</v>
      </c>
      <c r="H99" s="25">
        <f t="shared" si="60"/>
        <v>1.3699999999999999E-3</v>
      </c>
      <c r="I99" s="24">
        <v>4.4999999999999997E-3</v>
      </c>
      <c r="J99" s="27">
        <f>G99+H99+I99</f>
        <v>9.3699999999999999E-3</v>
      </c>
      <c r="K99" s="25">
        <f>G99*18%</f>
        <v>6.3000000000000003E-4</v>
      </c>
      <c r="L99" s="37">
        <f>J99+K99</f>
        <v>0.01</v>
      </c>
      <c r="M99" s="6"/>
    </row>
    <row r="100" spans="1:13" x14ac:dyDescent="0.3">
      <c r="A100" s="31" t="s">
        <v>77</v>
      </c>
      <c r="B100" s="24">
        <v>3.7200000000000002E-3</v>
      </c>
      <c r="C100" s="24">
        <v>7.1000000000000002E-4</v>
      </c>
      <c r="D100" s="25">
        <f t="shared" si="58"/>
        <v>4.4299999999999999E-3</v>
      </c>
      <c r="E100" s="24">
        <f t="shared" si="59"/>
        <v>6.6960000000000001E-4</v>
      </c>
      <c r="F100" s="35">
        <f t="shared" si="64"/>
        <v>5.0996000000000001E-3</v>
      </c>
      <c r="G100" s="25">
        <f t="shared" si="60"/>
        <v>3.7200000000000002E-3</v>
      </c>
      <c r="H100" s="25">
        <f t="shared" si="60"/>
        <v>7.1000000000000002E-4</v>
      </c>
      <c r="I100" s="24">
        <v>2.3999999999999998E-3</v>
      </c>
      <c r="J100" s="27">
        <f>G100+H100+I100</f>
        <v>6.8299999999999993E-3</v>
      </c>
      <c r="K100" s="25">
        <f>G100*18%</f>
        <v>6.6960000000000001E-4</v>
      </c>
      <c r="L100" s="37">
        <f>J100+K100</f>
        <v>7.4995999999999995E-3</v>
      </c>
      <c r="M100" s="6"/>
    </row>
    <row r="101" spans="1:13" x14ac:dyDescent="0.3">
      <c r="A101" s="31" t="s">
        <v>69</v>
      </c>
      <c r="B101" s="24">
        <v>2.5300000000000001E-3</v>
      </c>
      <c r="C101" s="24">
        <v>3.0000000000000001E-3</v>
      </c>
      <c r="D101" s="25">
        <f t="shared" si="58"/>
        <v>5.5300000000000002E-3</v>
      </c>
      <c r="E101" s="24">
        <f t="shared" si="59"/>
        <v>4.5540000000000001E-4</v>
      </c>
      <c r="F101" s="35">
        <f t="shared" si="64"/>
        <v>5.9854000000000001E-3</v>
      </c>
      <c r="G101" s="25"/>
      <c r="H101" s="25"/>
      <c r="I101" s="32"/>
      <c r="J101" s="25"/>
      <c r="K101" s="33"/>
      <c r="L101" s="37"/>
      <c r="M101" s="6"/>
    </row>
    <row r="102" spans="1:13" x14ac:dyDescent="0.3">
      <c r="B102" s="38"/>
      <c r="C102" s="38"/>
      <c r="E102" s="38"/>
      <c r="F102" s="38"/>
      <c r="I102" s="38"/>
      <c r="L102" s="38"/>
    </row>
    <row r="103" spans="1:13" x14ac:dyDescent="0.3">
      <c r="A103" s="34" t="s">
        <v>70</v>
      </c>
      <c r="B103" s="24">
        <v>8.3199999999999995E-4</v>
      </c>
      <c r="C103" s="24">
        <v>5.9299999999999999E-4</v>
      </c>
      <c r="D103" s="25">
        <f t="shared" ref="D103:D107" si="65">B103+C103</f>
        <v>1.4250000000000001E-3</v>
      </c>
      <c r="E103" s="24">
        <f t="shared" ref="E103:E107" si="66">B103*18%</f>
        <v>1.4975999999999998E-4</v>
      </c>
      <c r="F103" s="35">
        <f t="shared" ref="F103:F107" si="67">D103+E103</f>
        <v>1.5747600000000001E-3</v>
      </c>
      <c r="G103" s="25">
        <f t="shared" ref="G103:H107" si="68">B103</f>
        <v>8.3199999999999995E-4</v>
      </c>
      <c r="H103" s="25">
        <f t="shared" si="68"/>
        <v>5.9299999999999999E-4</v>
      </c>
      <c r="I103" s="24">
        <v>1E-3</v>
      </c>
      <c r="J103" s="27">
        <f>G103+H103+I103</f>
        <v>2.4250000000000001E-3</v>
      </c>
      <c r="K103" s="25">
        <f>G103*18%</f>
        <v>1.4975999999999998E-4</v>
      </c>
      <c r="L103" s="37">
        <f>J103+K103</f>
        <v>2.5747600000000002E-3</v>
      </c>
      <c r="M103" s="6"/>
    </row>
    <row r="104" spans="1:13" x14ac:dyDescent="0.3">
      <c r="A104" s="34" t="s">
        <v>71</v>
      </c>
      <c r="B104" s="24">
        <v>4.3999999999999996E-4</v>
      </c>
      <c r="C104" s="24">
        <v>4.0000000000000002E-4</v>
      </c>
      <c r="D104" s="25">
        <f t="shared" si="65"/>
        <v>8.4000000000000003E-4</v>
      </c>
      <c r="E104" s="41">
        <f t="shared" si="66"/>
        <v>7.9199999999999987E-5</v>
      </c>
      <c r="F104" s="42">
        <f t="shared" si="67"/>
        <v>9.1920000000000001E-4</v>
      </c>
      <c r="G104" s="25"/>
      <c r="H104" s="25"/>
      <c r="I104" s="32"/>
      <c r="J104" s="25"/>
      <c r="K104" s="33"/>
      <c r="L104" s="37"/>
      <c r="M104" s="6"/>
    </row>
    <row r="105" spans="1:13" x14ac:dyDescent="0.3">
      <c r="A105" s="34" t="s">
        <v>72</v>
      </c>
      <c r="B105" s="24">
        <v>0</v>
      </c>
      <c r="C105" s="24">
        <v>5.9999999999999995E-4</v>
      </c>
      <c r="D105" s="25">
        <f t="shared" si="65"/>
        <v>5.9999999999999995E-4</v>
      </c>
      <c r="E105" s="24">
        <f t="shared" si="66"/>
        <v>0</v>
      </c>
      <c r="F105" s="35">
        <f t="shared" si="67"/>
        <v>5.9999999999999995E-4</v>
      </c>
      <c r="G105" s="25">
        <f t="shared" si="68"/>
        <v>0</v>
      </c>
      <c r="H105" s="25">
        <f t="shared" si="68"/>
        <v>5.9999999999999995E-4</v>
      </c>
      <c r="I105" s="24">
        <v>1.1999999999999999E-3</v>
      </c>
      <c r="J105" s="27">
        <f>G105+H105+I105</f>
        <v>1.8E-3</v>
      </c>
      <c r="K105" s="25">
        <f>G105*18%</f>
        <v>0</v>
      </c>
      <c r="L105" s="37">
        <f t="shared" ref="L105:L107" si="69">J105+K105</f>
        <v>1.8E-3</v>
      </c>
      <c r="M105" s="6"/>
    </row>
    <row r="106" spans="1:13" x14ac:dyDescent="0.3">
      <c r="A106" s="34" t="s">
        <v>73</v>
      </c>
      <c r="B106" s="24">
        <v>0</v>
      </c>
      <c r="C106" s="24">
        <v>2.9999999999999997E-4</v>
      </c>
      <c r="D106" s="25">
        <f t="shared" si="65"/>
        <v>2.9999999999999997E-4</v>
      </c>
      <c r="E106" s="24">
        <f t="shared" si="66"/>
        <v>0</v>
      </c>
      <c r="F106" s="35">
        <f t="shared" si="67"/>
        <v>2.9999999999999997E-4</v>
      </c>
      <c r="G106" s="25">
        <f t="shared" si="68"/>
        <v>0</v>
      </c>
      <c r="H106" s="25">
        <f t="shared" si="68"/>
        <v>2.9999999999999997E-4</v>
      </c>
      <c r="I106" s="24">
        <v>1.8E-3</v>
      </c>
      <c r="J106" s="27">
        <f>G106+H106+I106</f>
        <v>2.0999999999999999E-3</v>
      </c>
      <c r="K106" s="25">
        <f>G106*18%</f>
        <v>0</v>
      </c>
      <c r="L106" s="37">
        <f t="shared" si="69"/>
        <v>2.0999999999999999E-3</v>
      </c>
      <c r="M106" s="6"/>
    </row>
    <row r="107" spans="1:13" x14ac:dyDescent="0.3">
      <c r="A107" s="34" t="s">
        <v>78</v>
      </c>
      <c r="B107" s="24">
        <v>0</v>
      </c>
      <c r="C107" s="24">
        <v>1E-3</v>
      </c>
      <c r="D107" s="25">
        <f t="shared" si="65"/>
        <v>1E-3</v>
      </c>
      <c r="E107" s="24">
        <f t="shared" si="66"/>
        <v>0</v>
      </c>
      <c r="F107" s="35">
        <f t="shared" si="67"/>
        <v>1E-3</v>
      </c>
      <c r="G107" s="25">
        <f t="shared" si="68"/>
        <v>0</v>
      </c>
      <c r="H107" s="25">
        <f t="shared" si="68"/>
        <v>1E-3</v>
      </c>
      <c r="I107" s="24">
        <v>3.7000000000000002E-3</v>
      </c>
      <c r="J107" s="27">
        <f>G107+H107+I107</f>
        <v>4.7000000000000002E-3</v>
      </c>
      <c r="K107" s="25">
        <f>G107*18%</f>
        <v>0</v>
      </c>
      <c r="L107" s="37">
        <f t="shared" si="69"/>
        <v>4.7000000000000002E-3</v>
      </c>
      <c r="M107" s="6"/>
    </row>
    <row r="110" spans="1:13" ht="16" x14ac:dyDescent="0.4">
      <c r="A110" s="19" t="s">
        <v>81</v>
      </c>
    </row>
    <row r="112" spans="1:13" ht="15.5" customHeight="1" x14ac:dyDescent="0.3">
      <c r="A112" s="13"/>
      <c r="B112" s="17" t="s">
        <v>50</v>
      </c>
      <c r="C112" s="17"/>
      <c r="D112" s="17"/>
      <c r="E112" s="17"/>
      <c r="F112" s="17"/>
      <c r="G112" s="20" t="s">
        <v>51</v>
      </c>
      <c r="H112" s="20"/>
      <c r="I112" s="20"/>
      <c r="J112" s="20"/>
      <c r="K112" s="20"/>
      <c r="L112" s="20"/>
    </row>
    <row r="113" spans="1:13" s="22" customFormat="1" ht="68" customHeight="1" x14ac:dyDescent="0.35">
      <c r="A113" s="21" t="s">
        <v>52</v>
      </c>
      <c r="B113" s="2" t="s">
        <v>53</v>
      </c>
      <c r="C113" s="2" t="s">
        <v>54</v>
      </c>
      <c r="D113" s="2" t="s">
        <v>55</v>
      </c>
      <c r="E113" s="2" t="s">
        <v>56</v>
      </c>
      <c r="F113" s="1" t="s">
        <v>57</v>
      </c>
      <c r="G113" s="2" t="s">
        <v>53</v>
      </c>
      <c r="H113" s="2" t="s">
        <v>54</v>
      </c>
      <c r="I113" s="2" t="s">
        <v>58</v>
      </c>
      <c r="J113" s="2" t="s">
        <v>59</v>
      </c>
      <c r="K113" s="2" t="s">
        <v>56</v>
      </c>
      <c r="L113" s="1" t="s">
        <v>60</v>
      </c>
    </row>
    <row r="114" spans="1:13" x14ac:dyDescent="0.3">
      <c r="A114" s="23" t="s">
        <v>61</v>
      </c>
      <c r="B114" s="24">
        <v>7.28E-3</v>
      </c>
      <c r="C114" s="24">
        <v>2.4099999999999998E-3</v>
      </c>
      <c r="D114" s="25">
        <f t="shared" ref="D114:D123" si="70">B114+C114</f>
        <v>9.6900000000000007E-3</v>
      </c>
      <c r="E114" s="24">
        <f t="shared" ref="E114:E123" si="71">B114*18%</f>
        <v>1.3104E-3</v>
      </c>
      <c r="F114" s="35">
        <f>D114+E114</f>
        <v>1.10004E-2</v>
      </c>
      <c r="G114" s="25">
        <f t="shared" ref="G114:H122" si="72">B114</f>
        <v>7.28E-3</v>
      </c>
      <c r="H114" s="25">
        <f t="shared" si="72"/>
        <v>2.4099999999999998E-3</v>
      </c>
      <c r="I114" s="24">
        <v>8.9999999999999993E-3</v>
      </c>
      <c r="J114" s="27">
        <f t="shared" ref="J114:J119" si="73">G114+H114+I114</f>
        <v>1.8689999999999998E-2</v>
      </c>
      <c r="K114" s="25">
        <f t="shared" ref="K114:K119" si="74">G114*18%</f>
        <v>1.3104E-3</v>
      </c>
      <c r="L114" s="37">
        <f t="shared" ref="L114:L119" si="75">J114+K114</f>
        <v>2.0000399999999998E-2</v>
      </c>
      <c r="M114" s="6"/>
    </row>
    <row r="115" spans="1:13" x14ac:dyDescent="0.3">
      <c r="A115" s="23" t="s">
        <v>62</v>
      </c>
      <c r="B115" s="24">
        <v>5.7640000000000009E-3</v>
      </c>
      <c r="C115" s="24">
        <v>2.1979999999999999E-3</v>
      </c>
      <c r="D115" s="25">
        <f t="shared" si="70"/>
        <v>7.9620000000000003E-3</v>
      </c>
      <c r="E115" s="24">
        <f t="shared" si="71"/>
        <v>1.0375200000000001E-3</v>
      </c>
      <c r="F115" s="35">
        <f t="shared" ref="F115:F123" si="76">D115+E115</f>
        <v>8.9995200000000004E-3</v>
      </c>
      <c r="G115" s="25">
        <f t="shared" si="72"/>
        <v>5.7640000000000009E-3</v>
      </c>
      <c r="H115" s="25">
        <f t="shared" si="72"/>
        <v>2.1979999999999999E-3</v>
      </c>
      <c r="I115" s="24">
        <v>1.0999999999999999E-2</v>
      </c>
      <c r="J115" s="27">
        <f t="shared" si="73"/>
        <v>1.8962E-2</v>
      </c>
      <c r="K115" s="25">
        <f t="shared" si="74"/>
        <v>1.0375200000000001E-3</v>
      </c>
      <c r="L115" s="37">
        <f t="shared" si="75"/>
        <v>1.999952E-2</v>
      </c>
      <c r="M115" s="6"/>
    </row>
    <row r="116" spans="1:13" x14ac:dyDescent="0.3">
      <c r="A116" s="23" t="s">
        <v>63</v>
      </c>
      <c r="B116" s="24">
        <v>3.0999999999999999E-3</v>
      </c>
      <c r="C116" s="24">
        <v>2.3389999999999999E-3</v>
      </c>
      <c r="D116" s="25">
        <f t="shared" si="70"/>
        <v>5.4389999999999994E-3</v>
      </c>
      <c r="E116" s="24">
        <f t="shared" si="71"/>
        <v>5.5800000000000001E-4</v>
      </c>
      <c r="F116" s="35">
        <f t="shared" si="76"/>
        <v>5.9969999999999997E-3</v>
      </c>
      <c r="G116" s="25">
        <f t="shared" si="72"/>
        <v>3.0999999999999999E-3</v>
      </c>
      <c r="H116" s="25">
        <f t="shared" si="72"/>
        <v>2.3389999999999999E-3</v>
      </c>
      <c r="I116" s="24">
        <v>1.4999999999999999E-2</v>
      </c>
      <c r="J116" s="27">
        <f t="shared" si="73"/>
        <v>2.0438999999999999E-2</v>
      </c>
      <c r="K116" s="25">
        <f t="shared" si="74"/>
        <v>5.5800000000000001E-4</v>
      </c>
      <c r="L116" s="37">
        <f t="shared" si="75"/>
        <v>2.0996999999999998E-2</v>
      </c>
      <c r="M116" s="6"/>
    </row>
    <row r="117" spans="1:13" x14ac:dyDescent="0.3">
      <c r="A117" s="23" t="s">
        <v>64</v>
      </c>
      <c r="B117" s="24">
        <v>4.4000000000000003E-3</v>
      </c>
      <c r="C117" s="24">
        <v>2.3080000000000002E-3</v>
      </c>
      <c r="D117" s="25">
        <f t="shared" si="70"/>
        <v>6.7080000000000004E-3</v>
      </c>
      <c r="E117" s="24">
        <f t="shared" si="71"/>
        <v>7.9200000000000006E-4</v>
      </c>
      <c r="F117" s="35">
        <f t="shared" si="76"/>
        <v>7.5000000000000006E-3</v>
      </c>
      <c r="G117" s="25">
        <f t="shared" si="72"/>
        <v>4.4000000000000003E-3</v>
      </c>
      <c r="H117" s="25">
        <f t="shared" si="72"/>
        <v>2.3080000000000002E-3</v>
      </c>
      <c r="I117" s="24">
        <v>1.35E-2</v>
      </c>
      <c r="J117" s="27">
        <f t="shared" si="73"/>
        <v>2.0208E-2</v>
      </c>
      <c r="K117" s="25">
        <f t="shared" si="74"/>
        <v>7.9200000000000006E-4</v>
      </c>
      <c r="L117" s="37">
        <f t="shared" si="75"/>
        <v>2.1000000000000001E-2</v>
      </c>
      <c r="M117" s="6"/>
    </row>
    <row r="118" spans="1:13" x14ac:dyDescent="0.3">
      <c r="A118" s="23" t="s">
        <v>65</v>
      </c>
      <c r="B118" s="24">
        <v>4.4000000000000003E-3</v>
      </c>
      <c r="C118" s="24">
        <v>2.3080000000000002E-3</v>
      </c>
      <c r="D118" s="25">
        <f t="shared" si="70"/>
        <v>6.7080000000000004E-3</v>
      </c>
      <c r="E118" s="24">
        <f t="shared" si="71"/>
        <v>7.9200000000000006E-4</v>
      </c>
      <c r="F118" s="35">
        <f t="shared" si="76"/>
        <v>7.5000000000000006E-3</v>
      </c>
      <c r="G118" s="25">
        <f t="shared" si="72"/>
        <v>4.4000000000000003E-3</v>
      </c>
      <c r="H118" s="25">
        <f t="shared" si="72"/>
        <v>2.3080000000000002E-3</v>
      </c>
      <c r="I118" s="24">
        <v>1.35E-2</v>
      </c>
      <c r="J118" s="27">
        <f t="shared" si="73"/>
        <v>2.0208E-2</v>
      </c>
      <c r="K118" s="25">
        <f t="shared" si="74"/>
        <v>7.9200000000000006E-4</v>
      </c>
      <c r="L118" s="37">
        <f t="shared" si="75"/>
        <v>2.1000000000000001E-2</v>
      </c>
      <c r="M118" s="6"/>
    </row>
    <row r="119" spans="1:13" x14ac:dyDescent="0.3">
      <c r="A119" s="23" t="s">
        <v>66</v>
      </c>
      <c r="B119" s="24">
        <v>1.9499999999999999E-3</v>
      </c>
      <c r="C119" s="24">
        <v>1.6720000000000001E-3</v>
      </c>
      <c r="D119" s="25">
        <f t="shared" si="70"/>
        <v>3.6220000000000002E-3</v>
      </c>
      <c r="E119" s="24">
        <f t="shared" si="71"/>
        <v>3.5099999999999997E-4</v>
      </c>
      <c r="F119" s="35">
        <f t="shared" si="76"/>
        <v>3.973E-3</v>
      </c>
      <c r="G119" s="25">
        <f t="shared" si="72"/>
        <v>1.9499999999999999E-3</v>
      </c>
      <c r="H119" s="25">
        <f t="shared" si="72"/>
        <v>1.6720000000000001E-3</v>
      </c>
      <c r="I119" s="24">
        <v>1.6E-2</v>
      </c>
      <c r="J119" s="27">
        <f t="shared" si="73"/>
        <v>1.9622000000000001E-2</v>
      </c>
      <c r="K119" s="25">
        <f t="shared" si="74"/>
        <v>3.5099999999999997E-4</v>
      </c>
      <c r="L119" s="37">
        <f t="shared" si="75"/>
        <v>1.9973000000000001E-2</v>
      </c>
      <c r="M119" s="6"/>
    </row>
    <row r="120" spans="1:13" x14ac:dyDescent="0.3">
      <c r="B120" s="38"/>
      <c r="C120" s="38"/>
      <c r="E120" s="38"/>
      <c r="F120" s="38"/>
      <c r="I120" s="38"/>
      <c r="L120" s="38"/>
    </row>
    <row r="121" spans="1:13" x14ac:dyDescent="0.3">
      <c r="A121" s="31" t="s">
        <v>67</v>
      </c>
      <c r="B121" s="24">
        <v>3.5000000000000001E-3</v>
      </c>
      <c r="C121" s="24">
        <v>1.3699999999999999E-3</v>
      </c>
      <c r="D121" s="25">
        <f t="shared" si="70"/>
        <v>4.8700000000000002E-3</v>
      </c>
      <c r="E121" s="24">
        <f t="shared" si="71"/>
        <v>6.3000000000000003E-4</v>
      </c>
      <c r="F121" s="35">
        <f t="shared" si="76"/>
        <v>5.5000000000000005E-3</v>
      </c>
      <c r="G121" s="25">
        <f t="shared" si="72"/>
        <v>3.5000000000000001E-3</v>
      </c>
      <c r="H121" s="25">
        <f t="shared" si="72"/>
        <v>1.3699999999999999E-3</v>
      </c>
      <c r="I121" s="24">
        <v>4.4999999999999997E-3</v>
      </c>
      <c r="J121" s="27">
        <f>G121+H121+I121</f>
        <v>9.3699999999999999E-3</v>
      </c>
      <c r="K121" s="25">
        <f>G121*18%</f>
        <v>6.3000000000000003E-4</v>
      </c>
      <c r="L121" s="37">
        <f>J121+K121</f>
        <v>0.01</v>
      </c>
      <c r="M121" s="6"/>
    </row>
    <row r="122" spans="1:13" x14ac:dyDescent="0.3">
      <c r="A122" s="31" t="s">
        <v>77</v>
      </c>
      <c r="B122" s="24">
        <v>4.3199999999999992E-3</v>
      </c>
      <c r="C122" s="24">
        <v>0</v>
      </c>
      <c r="D122" s="25">
        <f t="shared" si="70"/>
        <v>4.3199999999999992E-3</v>
      </c>
      <c r="E122" s="24">
        <f t="shared" si="71"/>
        <v>7.7759999999999982E-4</v>
      </c>
      <c r="F122" s="35">
        <f t="shared" si="76"/>
        <v>5.097599999999999E-3</v>
      </c>
      <c r="G122" s="25">
        <f t="shared" si="72"/>
        <v>4.3199999999999992E-3</v>
      </c>
      <c r="H122" s="25">
        <f t="shared" si="72"/>
        <v>0</v>
      </c>
      <c r="I122" s="24">
        <v>2.3999999999999998E-3</v>
      </c>
      <c r="J122" s="27">
        <f>G122+H122+I122</f>
        <v>6.7199999999999985E-3</v>
      </c>
      <c r="K122" s="25">
        <f>G122*18%</f>
        <v>7.7759999999999982E-4</v>
      </c>
      <c r="L122" s="37">
        <f>J122+K122</f>
        <v>7.4975999999999984E-3</v>
      </c>
      <c r="M122" s="6"/>
    </row>
    <row r="123" spans="1:13" x14ac:dyDescent="0.3">
      <c r="A123" s="31" t="s">
        <v>69</v>
      </c>
      <c r="B123" s="24">
        <v>2.5300000000000001E-3</v>
      </c>
      <c r="C123" s="24">
        <v>3.0000000000000001E-3</v>
      </c>
      <c r="D123" s="25">
        <f t="shared" si="70"/>
        <v>5.5300000000000002E-3</v>
      </c>
      <c r="E123" s="24">
        <f t="shared" si="71"/>
        <v>4.5540000000000001E-4</v>
      </c>
      <c r="F123" s="35">
        <f t="shared" si="76"/>
        <v>5.9854000000000001E-3</v>
      </c>
      <c r="G123" s="25"/>
      <c r="H123" s="25"/>
      <c r="I123" s="32"/>
      <c r="J123" s="25"/>
      <c r="K123" s="33"/>
      <c r="L123" s="37"/>
      <c r="M123" s="6"/>
    </row>
    <row r="124" spans="1:13" x14ac:dyDescent="0.3">
      <c r="B124" s="38"/>
      <c r="C124" s="38"/>
      <c r="E124" s="38"/>
      <c r="F124" s="38"/>
      <c r="I124" s="38"/>
      <c r="L124" s="38"/>
    </row>
    <row r="125" spans="1:13" x14ac:dyDescent="0.3">
      <c r="A125" s="34" t="s">
        <v>70</v>
      </c>
      <c r="B125" s="24">
        <v>8.3199999999999995E-4</v>
      </c>
      <c r="C125" s="24">
        <v>5.9299999999999999E-4</v>
      </c>
      <c r="D125" s="25">
        <f t="shared" ref="D125:D129" si="77">B125+C125</f>
        <v>1.4250000000000001E-3</v>
      </c>
      <c r="E125" s="24">
        <f t="shared" ref="E125:E129" si="78">B125*18%</f>
        <v>1.4975999999999998E-4</v>
      </c>
      <c r="F125" s="35">
        <f t="shared" ref="F125:F129" si="79">D125+E125</f>
        <v>1.5747600000000001E-3</v>
      </c>
      <c r="G125" s="25">
        <f t="shared" ref="G125:H129" si="80">B125</f>
        <v>8.3199999999999995E-4</v>
      </c>
      <c r="H125" s="25">
        <f t="shared" si="80"/>
        <v>5.9299999999999999E-4</v>
      </c>
      <c r="I125" s="24">
        <v>1E-3</v>
      </c>
      <c r="J125" s="27">
        <f>G125+H125+I125</f>
        <v>2.4250000000000001E-3</v>
      </c>
      <c r="K125" s="25">
        <f>G125*18%</f>
        <v>1.4975999999999998E-4</v>
      </c>
      <c r="L125" s="37">
        <f>J125+K125</f>
        <v>2.5747600000000002E-3</v>
      </c>
      <c r="M125" s="6"/>
    </row>
    <row r="126" spans="1:13" x14ac:dyDescent="0.3">
      <c r="A126" s="34" t="s">
        <v>71</v>
      </c>
      <c r="B126" s="24">
        <v>4.3999999999999996E-4</v>
      </c>
      <c r="C126" s="24">
        <v>4.0000000000000002E-4</v>
      </c>
      <c r="D126" s="25">
        <f t="shared" si="77"/>
        <v>8.4000000000000003E-4</v>
      </c>
      <c r="E126" s="41">
        <f t="shared" si="78"/>
        <v>7.9199999999999987E-5</v>
      </c>
      <c r="F126" s="42">
        <f t="shared" si="79"/>
        <v>9.1920000000000001E-4</v>
      </c>
      <c r="G126" s="25"/>
      <c r="H126" s="25"/>
      <c r="I126" s="32"/>
      <c r="J126" s="25"/>
      <c r="K126" s="33"/>
      <c r="L126" s="37"/>
      <c r="M126" s="6"/>
    </row>
    <row r="127" spans="1:13" x14ac:dyDescent="0.3">
      <c r="A127" s="34" t="s">
        <v>72</v>
      </c>
      <c r="B127" s="24">
        <v>0</v>
      </c>
      <c r="C127" s="24">
        <v>5.9999999999999995E-4</v>
      </c>
      <c r="D127" s="25">
        <f t="shared" si="77"/>
        <v>5.9999999999999995E-4</v>
      </c>
      <c r="E127" s="24">
        <f t="shared" si="78"/>
        <v>0</v>
      </c>
      <c r="F127" s="35">
        <f t="shared" si="79"/>
        <v>5.9999999999999995E-4</v>
      </c>
      <c r="G127" s="25">
        <f t="shared" si="80"/>
        <v>0</v>
      </c>
      <c r="H127" s="25">
        <f t="shared" si="80"/>
        <v>5.9999999999999995E-4</v>
      </c>
      <c r="I127" s="24">
        <v>1.1999999999999999E-3</v>
      </c>
      <c r="J127" s="27">
        <f>G127+H127+I127</f>
        <v>1.8E-3</v>
      </c>
      <c r="K127" s="25">
        <f>G127*18%</f>
        <v>0</v>
      </c>
      <c r="L127" s="37">
        <f t="shared" ref="L127:L129" si="81">J127+K127</f>
        <v>1.8E-3</v>
      </c>
      <c r="M127" s="6"/>
    </row>
    <row r="128" spans="1:13" x14ac:dyDescent="0.3">
      <c r="A128" s="34" t="s">
        <v>73</v>
      </c>
      <c r="B128" s="24">
        <v>0</v>
      </c>
      <c r="C128" s="24">
        <v>2.9999999999999997E-4</v>
      </c>
      <c r="D128" s="25">
        <f t="shared" si="77"/>
        <v>2.9999999999999997E-4</v>
      </c>
      <c r="E128" s="24">
        <f t="shared" si="78"/>
        <v>0</v>
      </c>
      <c r="F128" s="35">
        <f t="shared" si="79"/>
        <v>2.9999999999999997E-4</v>
      </c>
      <c r="G128" s="25">
        <f t="shared" si="80"/>
        <v>0</v>
      </c>
      <c r="H128" s="25">
        <f t="shared" si="80"/>
        <v>2.9999999999999997E-4</v>
      </c>
      <c r="I128" s="24">
        <v>1.8E-3</v>
      </c>
      <c r="J128" s="27">
        <f>G128+H128+I128</f>
        <v>2.0999999999999999E-3</v>
      </c>
      <c r="K128" s="25">
        <f>G128*18%</f>
        <v>0</v>
      </c>
      <c r="L128" s="37">
        <f t="shared" si="81"/>
        <v>2.0999999999999999E-3</v>
      </c>
      <c r="M128" s="6"/>
    </row>
    <row r="129" spans="1:13" x14ac:dyDescent="0.3">
      <c r="A129" s="34" t="s">
        <v>78</v>
      </c>
      <c r="B129" s="24">
        <v>0</v>
      </c>
      <c r="C129" s="24">
        <v>1E-3</v>
      </c>
      <c r="D129" s="25">
        <f t="shared" si="77"/>
        <v>1E-3</v>
      </c>
      <c r="E129" s="24">
        <f t="shared" si="78"/>
        <v>0</v>
      </c>
      <c r="F129" s="35">
        <f t="shared" si="79"/>
        <v>1E-3</v>
      </c>
      <c r="G129" s="25">
        <f t="shared" si="80"/>
        <v>0</v>
      </c>
      <c r="H129" s="25">
        <f t="shared" si="80"/>
        <v>1E-3</v>
      </c>
      <c r="I129" s="24">
        <v>3.7000000000000002E-3</v>
      </c>
      <c r="J129" s="27">
        <f>G129+H129+I129</f>
        <v>4.7000000000000002E-3</v>
      </c>
      <c r="K129" s="25">
        <f>G129*18%</f>
        <v>0</v>
      </c>
      <c r="L129" s="37">
        <f t="shared" si="81"/>
        <v>4.7000000000000002E-3</v>
      </c>
      <c r="M129" s="6"/>
    </row>
  </sheetData>
  <mergeCells count="12">
    <mergeCell ref="B68:F68"/>
    <mergeCell ref="G68:L68"/>
    <mergeCell ref="B90:F90"/>
    <mergeCell ref="G90:L90"/>
    <mergeCell ref="B112:F112"/>
    <mergeCell ref="G112:L112"/>
    <mergeCell ref="B3:F3"/>
    <mergeCell ref="G3:L3"/>
    <mergeCell ref="B24:F24"/>
    <mergeCell ref="G24:L24"/>
    <mergeCell ref="B46:F46"/>
    <mergeCell ref="G46:L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Effective April 01, 2026</vt:lpstr>
      <vt:lpstr>TER FY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 Shinde</dc:creator>
  <cp:lastModifiedBy>Sandeep  Shinde</cp:lastModifiedBy>
  <cp:lastPrinted>2026-04-01T16:02:35Z</cp:lastPrinted>
  <dcterms:created xsi:type="dcterms:W3CDTF">2026-03-31T05:12:31Z</dcterms:created>
  <dcterms:modified xsi:type="dcterms:W3CDTF">2026-05-25T07:10:48Z</dcterms:modified>
</cp:coreProperties>
</file>