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<sst xmlns="http://schemas.openxmlformats.org/spreadsheetml/2006/main" count="153" uniqueCount="112">
  <si>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</si>
  <si>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</si>
  <si>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</si>
  <si>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</si>
  <si>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</si>
  <si>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</si>
  <si>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</si>
  <si>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</si>
  <si>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</si>
  <si>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</si>
  <si>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</si>
  <si>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</si>
  <si>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</si>
  <si>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</si>
  <si>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</si>
  <si>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</si>
  <si>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</si>
  <si>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</si>
  <si>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</si>
  <si>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</si>
  <si>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</si>
  <si>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</si>
  <si>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</si>
  <si>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</si>
  <si>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</si>
  <si>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</si>
  <si>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</si>
  <si>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</si>
  <si>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</si>
  <si>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</si>
  <si>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</si>
  <si>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</si>
  <si>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</si>
  <si>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</si>
  <si>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</si>
  <si>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</si>
  <si>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</si>
  <si>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</si>
  <si>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</si>
  <si>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</si>
  <si>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</si>
  <si>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</si>
  <si>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</si>
  <si>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</si>
  <si>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</si>
  <si>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</si>
  <si>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</si>
  <si>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</si>
  <si>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</si>
  <si>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</si>
  <si>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</si>
  <si>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</si>
  <si>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</si>
  <si>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</si>
  <si>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</si>
  <si>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</si>
  <si>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</si>
  <si>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</si>
  <si>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</si>
  <si>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</si>
  <si>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</si>
  <si>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</si>
  <si>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</si>
  <si>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</si>
  <si>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</si>
  <si>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</si>
  <si>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</si>
  <si>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</si>
  <si>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</si>
  <si>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</si>
  <si>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</si>
  <si>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</si>
  <si>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</si>
  <si>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</si>
  <si>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</si>
  <si>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</si>
  <si>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</si>
  <si>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</si>
  <si>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</si>
  <si>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</si>
  <si>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</si>
  <si>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</si>
  <si>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</si>
  <si>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</si>
  <si>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</si>
  <si>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</si>
  <si>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</si>
  <si>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</si>
  <si>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</si>
  <si>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</si>
  <si>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</si>
  <si>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</si>
  <si>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</si>
  <si>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</si>
  <si>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</si>
  <si>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</si>
  <si>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</si>
  <si>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</si>
  <si>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</si>
  <si>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</si>
  <si>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</si>
  <si>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</si>
  <si>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</si>
  <si>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Liquid / Money Market</t>
  </si>
  <si>
    <t>Telangana</t>
  </si>
  <si>
    <t>Quantum Nifty ETF</t>
  </si>
  <si>
    <t>T30</t>
  </si>
  <si>
    <t>B30</t>
  </si>
  <si>
    <t xml:space="preserve">T30 : Top 30 cities as identified by AMFI </t>
  </si>
  <si>
    <t>B30 : Other than T30</t>
  </si>
  <si>
    <t>Quantum Mutual Fund: Net Assets Under Management (AUM) as on 31 Aug 2018 (All figures in Rs. Crore)</t>
  </si>
  <si>
    <t>Table showing State wise /Union Territory wise contribution to AUM of category of schemes as on 31 Aug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</si>
</sst>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0.0000000"/>
    <numFmt numFmtId="169" formatCode="_ * #,##0.0000_ ;_ * \-#,##0.0000_ ;_ * &quot;-&quot;??_ ;_ @_ "/>
    <numFmt numFmtId="170" formatCode="_ * #,##0.0000000000_ ;_ * \-#,##0.0000000000_ ;_ * &quot;-&quot;??_ ;_ @_ "/>
    <numFmt numFmtId="171" formatCode="#,##0.0000"/>
    <numFmt numFmtId="172" formatCode="0.000000"/>
    <numFmt numFmtId="173" formatCode="0.00000000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165" fontId="0" fillId="0" borderId="13" xfId="42" applyFont="1" applyBorder="1" applyAlignment="1">
      <alignment/>
    </xf>
    <xf numFmtId="165" fontId="2" fillId="0" borderId="13" xfId="42" applyFont="1" applyBorder="1" applyAlignment="1">
      <alignment/>
    </xf>
    <xf numFmtId="165" fontId="0" fillId="0" borderId="15" xfId="42" applyFont="1" applyBorder="1" applyAlignment="1">
      <alignment/>
    </xf>
    <xf numFmtId="165" fontId="0" fillId="0" borderId="17" xfId="42" applyFont="1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1" xfId="42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5" fillId="0" borderId="10" xfId="42" applyFont="1" applyFill="1" applyBorder="1" applyAlignment="1">
      <alignment horizontal="center" vertical="top" wrapText="1"/>
    </xf>
    <xf numFmtId="165" fontId="0" fillId="0" borderId="0" xfId="42" applyFont="1" applyAlignment="1">
      <alignment/>
    </xf>
    <xf numFmtId="0" fontId="2" fillId="0" borderId="10" xfId="0" applyFont="1" applyBorder="1" applyAlignment="1">
      <alignment/>
    </xf>
    <xf numFmtId="165" fontId="2" fillId="0" borderId="10" xfId="42" applyFont="1" applyBorder="1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4" xfId="0" applyFont="1" applyFill="1" applyBorder="1" applyAlignment="1">
      <alignment horizontal="right" wrapText="1"/>
    </xf>
    <xf numFmtId="165" fontId="6" fillId="0" borderId="11" xfId="42" applyFont="1" applyBorder="1" applyAlignment="1">
      <alignment/>
    </xf>
    <xf numFmtId="165" fontId="6" fillId="0" borderId="10" xfId="42" applyFont="1" applyBorder="1" applyAlignment="1">
      <alignment/>
    </xf>
    <xf numFmtId="165" fontId="6" fillId="0" borderId="12" xfId="42" applyFont="1" applyBorder="1" applyAlignment="1">
      <alignment/>
    </xf>
    <xf numFmtId="165" fontId="6" fillId="0" borderId="13" xfId="42" applyFont="1" applyBorder="1" applyAlignment="1">
      <alignment/>
    </xf>
    <xf numFmtId="165" fontId="6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 horizontal="right" wrapText="1"/>
    </xf>
    <xf numFmtId="165" fontId="10" fillId="0" borderId="11" xfId="42" applyFont="1" applyBorder="1" applyAlignment="1">
      <alignment/>
    </xf>
    <xf numFmtId="0" fontId="6" fillId="0" borderId="14" xfId="0" applyFont="1" applyBorder="1" applyAlignment="1">
      <alignment wrapText="1"/>
    </xf>
    <xf numFmtId="0" fontId="10" fillId="0" borderId="14" xfId="0" applyFont="1" applyBorder="1" applyAlignment="1">
      <alignment horizontal="right" wrapText="1"/>
    </xf>
    <xf numFmtId="165" fontId="10" fillId="0" borderId="13" xfId="42" applyFont="1" applyBorder="1" applyAlignment="1">
      <alignment/>
    </xf>
    <xf numFmtId="0" fontId="10" fillId="0" borderId="14" xfId="0" applyFont="1" applyBorder="1" applyAlignment="1">
      <alignment wrapText="1"/>
    </xf>
    <xf numFmtId="165" fontId="6" fillId="0" borderId="11" xfId="42" applyNumberFormat="1" applyFont="1" applyBorder="1" applyAlignment="1">
      <alignment/>
    </xf>
    <xf numFmtId="165" fontId="6" fillId="0" borderId="10" xfId="42" applyNumberFormat="1" applyFont="1" applyBorder="1" applyAlignment="1">
      <alignment/>
    </xf>
    <xf numFmtId="170" fontId="6" fillId="0" borderId="10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5" fontId="6" fillId="0" borderId="11" xfId="42" applyFont="1" applyBorder="1" applyAlignment="1">
      <alignment/>
    </xf>
    <xf numFmtId="0" fontId="0" fillId="33" borderId="18" xfId="0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5" fontId="0" fillId="0" borderId="14" xfId="42" applyFont="1" applyBorder="1" applyAlignment="1">
      <alignment/>
    </xf>
    <xf numFmtId="165" fontId="2" fillId="0" borderId="14" xfId="42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65" fontId="6" fillId="0" borderId="11" xfId="42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horizontal="right" wrapText="1"/>
    </xf>
    <xf numFmtId="165" fontId="0" fillId="0" borderId="19" xfId="42" applyFont="1" applyBorder="1" applyAlignment="1">
      <alignment horizontal="center"/>
    </xf>
    <xf numFmtId="165" fontId="0" fillId="0" borderId="18" xfId="42" applyFont="1" applyBorder="1" applyAlignment="1">
      <alignment horizontal="center"/>
    </xf>
    <xf numFmtId="165" fontId="0" fillId="0" borderId="14" xfId="42" applyFont="1" applyBorder="1" applyAlignment="1">
      <alignment horizontal="center"/>
    </xf>
    <xf numFmtId="49" fontId="45" fillId="0" borderId="20" xfId="55" applyNumberFormat="1" applyFont="1" applyFill="1" applyBorder="1" applyAlignment="1">
      <alignment horizontal="center" vertical="center" wrapText="1"/>
      <protection/>
    </xf>
    <xf numFmtId="49" fontId="45" fillId="0" borderId="13" xfId="55" applyNumberFormat="1" applyFont="1" applyFill="1" applyBorder="1" applyAlignment="1">
      <alignment horizontal="center" vertical="center" wrapText="1"/>
      <protection/>
    </xf>
    <xf numFmtId="165" fontId="6" fillId="0" borderId="19" xfId="42" applyFont="1" applyBorder="1" applyAlignment="1">
      <alignment horizontal="center"/>
    </xf>
    <xf numFmtId="165" fontId="6" fillId="0" borderId="18" xfId="42" applyFont="1" applyBorder="1" applyAlignment="1">
      <alignment horizontal="center"/>
    </xf>
    <xf numFmtId="165" fontId="6" fillId="0" borderId="14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5" xfId="42" applyFont="1" applyBorder="1" applyAlignment="1">
      <alignment horizontal="center"/>
    </xf>
    <xf numFmtId="165" fontId="2" fillId="0" borderId="19" xfId="42" applyFont="1" applyBorder="1" applyAlignment="1">
      <alignment horizontal="center"/>
    </xf>
    <xf numFmtId="165" fontId="2" fillId="0" borderId="18" xfId="42" applyFont="1" applyBorder="1" applyAlignment="1">
      <alignment horizontal="center"/>
    </xf>
    <xf numFmtId="165" fontId="2" fillId="0" borderId="14" xfId="42" applyFont="1" applyBorder="1" applyAlignment="1">
      <alignment horizontal="center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5" fillId="0" borderId="30" xfId="55" applyNumberFormat="1" applyFont="1" applyFill="1" applyBorder="1" applyAlignment="1">
      <alignment horizontal="center" vertical="center" wrapText="1"/>
      <protection/>
    </xf>
    <xf numFmtId="49" fontId="45" fillId="0" borderId="14" xfId="55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center"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165" fontId="0" fillId="0" borderId="10" xfId="42" applyFont="1" applyBorder="1" applyAlignment="1">
      <alignment horizontal="left"/>
    </xf>
    <xf numFmtId="0" fontId="0" fillId="0" borderId="10" xfId="55" applyFont="1" applyBorder="1">
      <alignment/>
      <protection/>
    </xf>
    <xf numFmtId="165" fontId="2" fillId="0" borderId="10" xfId="42" applyFont="1" applyBorder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8.57421875" style="2" bestFit="1" customWidth="1"/>
    <col min="2" max="2" width="39.00390625" style="2" customWidth="1"/>
    <col min="3" max="4" width="15.00390625" style="2" bestFit="1" customWidth="1"/>
    <col min="5" max="6" width="6.28125" style="2" bestFit="1" customWidth="1"/>
    <col min="7" max="7" width="15.00390625" style="2" bestFit="1" customWidth="1"/>
    <col min="8" max="8" width="7.8515625" style="2" bestFit="1" customWidth="1"/>
    <col min="9" max="9" width="6.7109375" style="2" bestFit="1" customWidth="1"/>
    <col min="10" max="11" width="5.7109375" style="2" bestFit="1" customWidth="1"/>
    <col min="12" max="12" width="9.00390625" style="2" customWidth="1"/>
    <col min="13" max="14" width="13.8515625" style="2" bestFit="1" customWidth="1"/>
    <col min="15" max="16" width="5.140625" style="2" bestFit="1" customWidth="1"/>
    <col min="17" max="17" width="13.8515625" style="2" bestFit="1" customWidth="1"/>
    <col min="18" max="18" width="7.7109375" style="2" bestFit="1" customWidth="1"/>
    <col min="19" max="19" width="6.00390625" style="2" bestFit="1" customWidth="1"/>
    <col min="20" max="21" width="5.140625" style="2" bestFit="1" customWidth="1"/>
    <col min="22" max="22" width="6.8515625" style="2" customWidth="1"/>
    <col min="23" max="23" width="5.140625" style="2" bestFit="1" customWidth="1"/>
    <col min="24" max="24" width="12.7109375" style="2" bestFit="1" customWidth="1"/>
    <col min="25" max="27" width="5.140625" style="2" bestFit="1" customWidth="1"/>
    <col min="28" max="28" width="12.7109375" style="2" bestFit="1" customWidth="1"/>
    <col min="29" max="29" width="5.7109375" style="2" bestFit="1" customWidth="1"/>
    <col min="30" max="31" width="5.140625" style="2" bestFit="1" customWidth="1"/>
    <col min="32" max="32" width="12.7109375" style="2" bestFit="1" customWidth="1"/>
    <col min="33" max="37" width="5.140625" style="2" bestFit="1" customWidth="1"/>
    <col min="38" max="38" width="12.7109375" style="2" bestFit="1" customWidth="1"/>
    <col min="39" max="42" width="5.140625" style="2" bestFit="1" customWidth="1"/>
    <col min="43" max="47" width="4.8515625" style="2" bestFit="1" customWidth="1"/>
    <col min="48" max="48" width="6.7109375" style="2" bestFit="1" customWidth="1"/>
    <col min="49" max="49" width="5.7109375" style="2" bestFit="1" customWidth="1"/>
    <col min="50" max="51" width="4.8515625" style="2" bestFit="1" customWidth="1"/>
    <col min="52" max="52" width="6.7109375" style="2" bestFit="1" customWidth="1"/>
    <col min="53" max="53" width="5.7109375" style="2" bestFit="1" customWidth="1"/>
    <col min="54" max="57" width="4.8515625" style="2" bestFit="1" customWidth="1"/>
    <col min="58" max="58" width="6.8515625" style="2" customWidth="1"/>
    <col min="59" max="59" width="5.7109375" style="2" bestFit="1" customWidth="1"/>
    <col min="60" max="61" width="4.8515625" style="2" bestFit="1" customWidth="1"/>
    <col min="62" max="62" width="5.7109375" style="2" bestFit="1" customWidth="1"/>
    <col min="63" max="63" width="17.28125" style="2" bestFit="1" customWidth="1"/>
    <col min="64" max="16384" width="9.140625" style="2" customWidth="1"/>
  </cols>
  <sheetData>
    <row r="1" spans="1:63" s="1" customFormat="1" ht="19.5" thickBot="1">
      <c r="A1" s="75" t="s">
        <v>75</v>
      </c>
      <c r="B1" s="97" t="s">
        <v>28</v>
      </c>
      <c r="C1" s="85" t="s">
        <v>110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7"/>
    </row>
    <row r="2" spans="1:63" s="5" customFormat="1" ht="18.75" thickBot="1">
      <c r="A2" s="76"/>
      <c r="B2" s="98"/>
      <c r="C2" s="102" t="s">
        <v>27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102" t="s">
        <v>25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4"/>
      <c r="AQ2" s="102" t="s">
        <v>26</v>
      </c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4"/>
      <c r="BK2" s="91" t="s">
        <v>23</v>
      </c>
    </row>
    <row r="3" spans="1:63" s="6" customFormat="1" ht="18.75" thickBot="1">
      <c r="A3" s="76"/>
      <c r="B3" s="98"/>
      <c r="C3" s="88" t="s">
        <v>106</v>
      </c>
      <c r="D3" s="89"/>
      <c r="E3" s="89"/>
      <c r="F3" s="89"/>
      <c r="G3" s="89"/>
      <c r="H3" s="89"/>
      <c r="I3" s="89"/>
      <c r="J3" s="89"/>
      <c r="K3" s="89"/>
      <c r="L3" s="90"/>
      <c r="M3" s="88" t="s">
        <v>107</v>
      </c>
      <c r="N3" s="89"/>
      <c r="O3" s="89"/>
      <c r="P3" s="89"/>
      <c r="Q3" s="89"/>
      <c r="R3" s="89"/>
      <c r="S3" s="89"/>
      <c r="T3" s="89"/>
      <c r="U3" s="89"/>
      <c r="V3" s="90"/>
      <c r="W3" s="88" t="s">
        <v>106</v>
      </c>
      <c r="X3" s="89"/>
      <c r="Y3" s="89"/>
      <c r="Z3" s="89"/>
      <c r="AA3" s="89"/>
      <c r="AB3" s="89"/>
      <c r="AC3" s="89"/>
      <c r="AD3" s="89"/>
      <c r="AE3" s="89"/>
      <c r="AF3" s="90"/>
      <c r="AG3" s="88" t="s">
        <v>107</v>
      </c>
      <c r="AH3" s="89"/>
      <c r="AI3" s="89"/>
      <c r="AJ3" s="89"/>
      <c r="AK3" s="89"/>
      <c r="AL3" s="89"/>
      <c r="AM3" s="89"/>
      <c r="AN3" s="89"/>
      <c r="AO3" s="89"/>
      <c r="AP3" s="90"/>
      <c r="AQ3" s="88" t="s">
        <v>106</v>
      </c>
      <c r="AR3" s="89"/>
      <c r="AS3" s="89"/>
      <c r="AT3" s="89"/>
      <c r="AU3" s="89"/>
      <c r="AV3" s="89"/>
      <c r="AW3" s="89"/>
      <c r="AX3" s="89"/>
      <c r="AY3" s="89"/>
      <c r="AZ3" s="90"/>
      <c r="BA3" s="88" t="s">
        <v>107</v>
      </c>
      <c r="BB3" s="89"/>
      <c r="BC3" s="89"/>
      <c r="BD3" s="89"/>
      <c r="BE3" s="89"/>
      <c r="BF3" s="89"/>
      <c r="BG3" s="89"/>
      <c r="BH3" s="89"/>
      <c r="BI3" s="89"/>
      <c r="BJ3" s="90"/>
      <c r="BK3" s="92"/>
    </row>
    <row r="4" spans="1:63" s="6" customFormat="1" ht="18">
      <c r="A4" s="76"/>
      <c r="B4" s="98"/>
      <c r="C4" s="105" t="s">
        <v>34</v>
      </c>
      <c r="D4" s="106"/>
      <c r="E4" s="106"/>
      <c r="F4" s="106"/>
      <c r="G4" s="107"/>
      <c r="H4" s="94" t="s">
        <v>35</v>
      </c>
      <c r="I4" s="95"/>
      <c r="J4" s="95"/>
      <c r="K4" s="95"/>
      <c r="L4" s="96"/>
      <c r="M4" s="105" t="s">
        <v>34</v>
      </c>
      <c r="N4" s="106"/>
      <c r="O4" s="106"/>
      <c r="P4" s="106"/>
      <c r="Q4" s="107"/>
      <c r="R4" s="94" t="s">
        <v>35</v>
      </c>
      <c r="S4" s="95"/>
      <c r="T4" s="95"/>
      <c r="U4" s="95"/>
      <c r="V4" s="96"/>
      <c r="W4" s="105" t="s">
        <v>34</v>
      </c>
      <c r="X4" s="106"/>
      <c r="Y4" s="106"/>
      <c r="Z4" s="106"/>
      <c r="AA4" s="107"/>
      <c r="AB4" s="94" t="s">
        <v>35</v>
      </c>
      <c r="AC4" s="95"/>
      <c r="AD4" s="95"/>
      <c r="AE4" s="95"/>
      <c r="AF4" s="96"/>
      <c r="AG4" s="105" t="s">
        <v>34</v>
      </c>
      <c r="AH4" s="106"/>
      <c r="AI4" s="106"/>
      <c r="AJ4" s="106"/>
      <c r="AK4" s="107"/>
      <c r="AL4" s="94" t="s">
        <v>35</v>
      </c>
      <c r="AM4" s="95"/>
      <c r="AN4" s="95"/>
      <c r="AO4" s="95"/>
      <c r="AP4" s="96"/>
      <c r="AQ4" s="105" t="s">
        <v>34</v>
      </c>
      <c r="AR4" s="106"/>
      <c r="AS4" s="106"/>
      <c r="AT4" s="106"/>
      <c r="AU4" s="107"/>
      <c r="AV4" s="94" t="s">
        <v>35</v>
      </c>
      <c r="AW4" s="95"/>
      <c r="AX4" s="95"/>
      <c r="AY4" s="95"/>
      <c r="AZ4" s="96"/>
      <c r="BA4" s="105" t="s">
        <v>34</v>
      </c>
      <c r="BB4" s="106"/>
      <c r="BC4" s="106"/>
      <c r="BD4" s="106"/>
      <c r="BE4" s="107"/>
      <c r="BF4" s="94" t="s">
        <v>35</v>
      </c>
      <c r="BG4" s="95"/>
      <c r="BH4" s="95"/>
      <c r="BI4" s="95"/>
      <c r="BJ4" s="96"/>
      <c r="BK4" s="92"/>
    </row>
    <row r="5" spans="1:63" s="4" customFormat="1" ht="15" customHeight="1">
      <c r="A5" s="76"/>
      <c r="B5" s="98"/>
      <c r="C5" s="8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93"/>
    </row>
    <row r="6" spans="1:63" ht="12.75">
      <c r="A6" s="10" t="s">
        <v>0</v>
      </c>
      <c r="B6" s="14" t="s">
        <v>6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</row>
    <row r="7" spans="1:63" ht="12.75">
      <c r="A7" s="10" t="s">
        <v>76</v>
      </c>
      <c r="B7" s="15" t="s">
        <v>12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1"/>
    </row>
    <row r="8" spans="1:63" ht="12.75">
      <c r="A8" s="10"/>
      <c r="B8" s="62" t="s">
        <v>103</v>
      </c>
      <c r="C8" s="24">
        <v>0</v>
      </c>
      <c r="D8" s="25">
        <v>20.826875530290103</v>
      </c>
      <c r="E8" s="25">
        <v>0</v>
      </c>
      <c r="F8" s="25">
        <v>0</v>
      </c>
      <c r="G8" s="26">
        <v>0.39405842490320003</v>
      </c>
      <c r="H8" s="25">
        <v>32.52993913212067</v>
      </c>
      <c r="I8" s="25">
        <v>11.8679034067733</v>
      </c>
      <c r="J8" s="25">
        <v>0</v>
      </c>
      <c r="K8" s="25">
        <v>0</v>
      </c>
      <c r="L8" s="25">
        <v>55.16048109526954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4">
        <v>6.872053347519099</v>
      </c>
      <c r="S8" s="25">
        <v>0.20182770432250002</v>
      </c>
      <c r="T8" s="25">
        <v>0</v>
      </c>
      <c r="U8" s="25">
        <v>0</v>
      </c>
      <c r="V8" s="26">
        <v>4.958280350061701</v>
      </c>
      <c r="W8" s="24">
        <v>0</v>
      </c>
      <c r="X8" s="25">
        <v>0.6759705842258</v>
      </c>
      <c r="Y8" s="25">
        <v>0</v>
      </c>
      <c r="Z8" s="25">
        <v>0</v>
      </c>
      <c r="AA8" s="26">
        <v>0</v>
      </c>
      <c r="AB8" s="24">
        <v>0.0535772163542</v>
      </c>
      <c r="AC8" s="25">
        <v>0</v>
      </c>
      <c r="AD8" s="25">
        <v>0</v>
      </c>
      <c r="AE8" s="25">
        <v>0</v>
      </c>
      <c r="AF8" s="26">
        <v>0.0527471619998</v>
      </c>
      <c r="AG8" s="24">
        <v>0</v>
      </c>
      <c r="AH8" s="25">
        <v>0</v>
      </c>
      <c r="AI8" s="25">
        <v>0</v>
      </c>
      <c r="AJ8" s="25">
        <v>0</v>
      </c>
      <c r="AK8" s="26">
        <v>0</v>
      </c>
      <c r="AL8" s="24">
        <v>0</v>
      </c>
      <c r="AM8" s="25">
        <v>0</v>
      </c>
      <c r="AN8" s="25">
        <v>0</v>
      </c>
      <c r="AO8" s="25">
        <v>0</v>
      </c>
      <c r="AP8" s="26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4">
        <v>1.7517139150557992</v>
      </c>
      <c r="AW8" s="25">
        <v>0.0232616104515</v>
      </c>
      <c r="AX8" s="25">
        <v>0</v>
      </c>
      <c r="AY8" s="25">
        <v>0</v>
      </c>
      <c r="AZ8" s="26">
        <v>2.1515710595793</v>
      </c>
      <c r="BA8" s="24">
        <v>0</v>
      </c>
      <c r="BB8" s="25">
        <v>0</v>
      </c>
      <c r="BC8" s="25">
        <v>0</v>
      </c>
      <c r="BD8" s="25">
        <v>0</v>
      </c>
      <c r="BE8" s="26">
        <v>0</v>
      </c>
      <c r="BF8" s="24">
        <v>0.43207811983570016</v>
      </c>
      <c r="BG8" s="25">
        <v>0</v>
      </c>
      <c r="BH8" s="25">
        <v>0</v>
      </c>
      <c r="BI8" s="25">
        <v>0</v>
      </c>
      <c r="BJ8" s="26">
        <v>0.6790753897738999</v>
      </c>
      <c r="BK8" s="64">
        <f>SUM(C8:BJ8)</f>
        <v>138.63141404853613</v>
      </c>
    </row>
    <row r="9" spans="1:63" ht="12.75">
      <c r="A9" s="10"/>
      <c r="B9" s="63" t="s">
        <v>85</v>
      </c>
      <c r="C9" s="24">
        <f>SUM(C8)</f>
        <v>0</v>
      </c>
      <c r="D9" s="25">
        <f aca="true" t="shared" si="0" ref="D9:BJ9">SUM(D8)</f>
        <v>20.826875530290103</v>
      </c>
      <c r="E9" s="25">
        <f t="shared" si="0"/>
        <v>0</v>
      </c>
      <c r="F9" s="25">
        <f t="shared" si="0"/>
        <v>0</v>
      </c>
      <c r="G9" s="26">
        <f t="shared" si="0"/>
        <v>0.39405842490320003</v>
      </c>
      <c r="H9" s="25">
        <f t="shared" si="0"/>
        <v>32.52993913212067</v>
      </c>
      <c r="I9" s="25">
        <f t="shared" si="0"/>
        <v>11.8679034067733</v>
      </c>
      <c r="J9" s="25">
        <f t="shared" si="0"/>
        <v>0</v>
      </c>
      <c r="K9" s="25">
        <f t="shared" si="0"/>
        <v>0</v>
      </c>
      <c r="L9" s="25">
        <f t="shared" si="0"/>
        <v>55.16048109526954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4">
        <f t="shared" si="0"/>
        <v>6.872053347519099</v>
      </c>
      <c r="S9" s="25">
        <f t="shared" si="0"/>
        <v>0.20182770432250002</v>
      </c>
      <c r="T9" s="25">
        <f t="shared" si="0"/>
        <v>0</v>
      </c>
      <c r="U9" s="25">
        <f t="shared" si="0"/>
        <v>0</v>
      </c>
      <c r="V9" s="26">
        <f t="shared" si="0"/>
        <v>4.958280350061701</v>
      </c>
      <c r="W9" s="24">
        <f t="shared" si="0"/>
        <v>0</v>
      </c>
      <c r="X9" s="25">
        <f t="shared" si="0"/>
        <v>0.6759705842258</v>
      </c>
      <c r="Y9" s="25">
        <f t="shared" si="0"/>
        <v>0</v>
      </c>
      <c r="Z9" s="25">
        <f t="shared" si="0"/>
        <v>0</v>
      </c>
      <c r="AA9" s="26">
        <f t="shared" si="0"/>
        <v>0</v>
      </c>
      <c r="AB9" s="24">
        <f t="shared" si="0"/>
        <v>0.0535772163542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6">
        <f t="shared" si="0"/>
        <v>0.0527471619998</v>
      </c>
      <c r="AG9" s="24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6">
        <f t="shared" si="0"/>
        <v>0</v>
      </c>
      <c r="AL9" s="24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6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4">
        <f t="shared" si="0"/>
        <v>1.7517139150557992</v>
      </c>
      <c r="AW9" s="25">
        <f t="shared" si="0"/>
        <v>0.0232616104515</v>
      </c>
      <c r="AX9" s="25">
        <f t="shared" si="0"/>
        <v>0</v>
      </c>
      <c r="AY9" s="25">
        <f t="shared" si="0"/>
        <v>0</v>
      </c>
      <c r="AZ9" s="26">
        <f t="shared" si="0"/>
        <v>2.1515710595793</v>
      </c>
      <c r="BA9" s="24">
        <f t="shared" si="0"/>
        <v>0</v>
      </c>
      <c r="BB9" s="25">
        <f t="shared" si="0"/>
        <v>0</v>
      </c>
      <c r="BC9" s="25">
        <f t="shared" si="0"/>
        <v>0</v>
      </c>
      <c r="BD9" s="25">
        <f t="shared" si="0"/>
        <v>0</v>
      </c>
      <c r="BE9" s="26">
        <f t="shared" si="0"/>
        <v>0</v>
      </c>
      <c r="BF9" s="24">
        <f t="shared" si="0"/>
        <v>0.43207811983570016</v>
      </c>
      <c r="BG9" s="25">
        <f t="shared" si="0"/>
        <v>0</v>
      </c>
      <c r="BH9" s="25">
        <f t="shared" si="0"/>
        <v>0</v>
      </c>
      <c r="BI9" s="25">
        <f t="shared" si="0"/>
        <v>0</v>
      </c>
      <c r="BJ9" s="26">
        <f t="shared" si="0"/>
        <v>0.6790753897738999</v>
      </c>
      <c r="BK9" s="65">
        <f>+BK8</f>
        <v>138.63141404853613</v>
      </c>
    </row>
    <row r="10" spans="1:63" ht="12.75">
      <c r="A10" s="10" t="s">
        <v>77</v>
      </c>
      <c r="B10" s="15" t="s">
        <v>3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4"/>
    </row>
    <row r="11" spans="1:63" ht="12.75">
      <c r="A11" s="10"/>
      <c r="B11" s="16" t="s">
        <v>36</v>
      </c>
      <c r="C11" s="24">
        <v>0</v>
      </c>
      <c r="D11" s="25">
        <v>0</v>
      </c>
      <c r="E11" s="25">
        <v>0</v>
      </c>
      <c r="F11" s="25">
        <v>0</v>
      </c>
      <c r="G11" s="26">
        <v>0</v>
      </c>
      <c r="H11" s="24">
        <v>0</v>
      </c>
      <c r="I11" s="25">
        <v>0</v>
      </c>
      <c r="J11" s="25">
        <v>0</v>
      </c>
      <c r="K11" s="25">
        <v>0</v>
      </c>
      <c r="L11" s="26">
        <v>0</v>
      </c>
      <c r="M11" s="24">
        <v>0</v>
      </c>
      <c r="N11" s="25">
        <v>0</v>
      </c>
      <c r="O11" s="25">
        <v>0</v>
      </c>
      <c r="P11" s="25">
        <v>0</v>
      </c>
      <c r="Q11" s="26">
        <v>0</v>
      </c>
      <c r="R11" s="24">
        <v>0</v>
      </c>
      <c r="S11" s="25">
        <v>0</v>
      </c>
      <c r="T11" s="25">
        <v>0</v>
      </c>
      <c r="U11" s="25">
        <v>0</v>
      </c>
      <c r="V11" s="26">
        <v>0</v>
      </c>
      <c r="W11" s="24">
        <v>0</v>
      </c>
      <c r="X11" s="25">
        <v>0</v>
      </c>
      <c r="Y11" s="25">
        <v>0</v>
      </c>
      <c r="Z11" s="25">
        <v>0</v>
      </c>
      <c r="AA11" s="26">
        <v>0</v>
      </c>
      <c r="AB11" s="24">
        <v>0</v>
      </c>
      <c r="AC11" s="25">
        <v>0</v>
      </c>
      <c r="AD11" s="25">
        <v>0</v>
      </c>
      <c r="AE11" s="25">
        <v>0</v>
      </c>
      <c r="AF11" s="26">
        <v>0</v>
      </c>
      <c r="AG11" s="24">
        <v>0</v>
      </c>
      <c r="AH11" s="25">
        <v>0</v>
      </c>
      <c r="AI11" s="25">
        <v>0</v>
      </c>
      <c r="AJ11" s="25">
        <v>0</v>
      </c>
      <c r="AK11" s="26">
        <v>0</v>
      </c>
      <c r="AL11" s="24">
        <v>0</v>
      </c>
      <c r="AM11" s="25">
        <v>0</v>
      </c>
      <c r="AN11" s="25">
        <v>0</v>
      </c>
      <c r="AO11" s="25">
        <v>0</v>
      </c>
      <c r="AP11" s="26">
        <v>0</v>
      </c>
      <c r="AQ11" s="24">
        <v>0</v>
      </c>
      <c r="AR11" s="25">
        <v>0</v>
      </c>
      <c r="AS11" s="25">
        <v>0</v>
      </c>
      <c r="AT11" s="25">
        <v>0</v>
      </c>
      <c r="AU11" s="26">
        <v>0</v>
      </c>
      <c r="AV11" s="24">
        <v>0</v>
      </c>
      <c r="AW11" s="25">
        <v>0</v>
      </c>
      <c r="AX11" s="25">
        <v>0</v>
      </c>
      <c r="AY11" s="25">
        <v>0</v>
      </c>
      <c r="AZ11" s="26">
        <v>0</v>
      </c>
      <c r="BA11" s="24">
        <v>0</v>
      </c>
      <c r="BB11" s="25">
        <v>0</v>
      </c>
      <c r="BC11" s="25">
        <v>0</v>
      </c>
      <c r="BD11" s="25">
        <v>0</v>
      </c>
      <c r="BE11" s="26">
        <v>0</v>
      </c>
      <c r="BF11" s="24">
        <v>0</v>
      </c>
      <c r="BG11" s="25">
        <v>0</v>
      </c>
      <c r="BH11" s="25">
        <v>0</v>
      </c>
      <c r="BI11" s="25">
        <v>0</v>
      </c>
      <c r="BJ11" s="26">
        <v>0</v>
      </c>
      <c r="BK11" s="27">
        <v>0</v>
      </c>
    </row>
    <row r="12" spans="1:63" ht="12.75">
      <c r="A12" s="10"/>
      <c r="B12" s="16" t="s">
        <v>86</v>
      </c>
      <c r="C12" s="24">
        <v>0</v>
      </c>
      <c r="D12" s="25">
        <v>0</v>
      </c>
      <c r="E12" s="25">
        <v>0</v>
      </c>
      <c r="F12" s="25">
        <v>0</v>
      </c>
      <c r="G12" s="26">
        <v>0</v>
      </c>
      <c r="H12" s="24">
        <v>0</v>
      </c>
      <c r="I12" s="25">
        <v>0</v>
      </c>
      <c r="J12" s="25">
        <v>0</v>
      </c>
      <c r="K12" s="25">
        <v>0</v>
      </c>
      <c r="L12" s="26">
        <v>0</v>
      </c>
      <c r="M12" s="24">
        <v>0</v>
      </c>
      <c r="N12" s="25">
        <v>0</v>
      </c>
      <c r="O12" s="25">
        <v>0</v>
      </c>
      <c r="P12" s="25">
        <v>0</v>
      </c>
      <c r="Q12" s="26">
        <v>0</v>
      </c>
      <c r="R12" s="24">
        <v>0</v>
      </c>
      <c r="S12" s="25">
        <v>0</v>
      </c>
      <c r="T12" s="25">
        <v>0</v>
      </c>
      <c r="U12" s="25">
        <v>0</v>
      </c>
      <c r="V12" s="26">
        <v>0</v>
      </c>
      <c r="W12" s="24">
        <v>0</v>
      </c>
      <c r="X12" s="25">
        <v>0</v>
      </c>
      <c r="Y12" s="25">
        <v>0</v>
      </c>
      <c r="Z12" s="25">
        <v>0</v>
      </c>
      <c r="AA12" s="26">
        <v>0</v>
      </c>
      <c r="AB12" s="24">
        <v>0</v>
      </c>
      <c r="AC12" s="25">
        <v>0</v>
      </c>
      <c r="AD12" s="25">
        <v>0</v>
      </c>
      <c r="AE12" s="25">
        <v>0</v>
      </c>
      <c r="AF12" s="26">
        <v>0</v>
      </c>
      <c r="AG12" s="24">
        <v>0</v>
      </c>
      <c r="AH12" s="25">
        <v>0</v>
      </c>
      <c r="AI12" s="25">
        <v>0</v>
      </c>
      <c r="AJ12" s="25">
        <v>0</v>
      </c>
      <c r="AK12" s="26">
        <v>0</v>
      </c>
      <c r="AL12" s="24">
        <v>0</v>
      </c>
      <c r="AM12" s="25">
        <v>0</v>
      </c>
      <c r="AN12" s="25">
        <v>0</v>
      </c>
      <c r="AO12" s="25">
        <v>0</v>
      </c>
      <c r="AP12" s="26">
        <v>0</v>
      </c>
      <c r="AQ12" s="24">
        <v>0</v>
      </c>
      <c r="AR12" s="25">
        <v>0</v>
      </c>
      <c r="AS12" s="25">
        <v>0</v>
      </c>
      <c r="AT12" s="25">
        <v>0</v>
      </c>
      <c r="AU12" s="26">
        <v>0</v>
      </c>
      <c r="AV12" s="24">
        <v>0</v>
      </c>
      <c r="AW12" s="25">
        <v>0</v>
      </c>
      <c r="AX12" s="25">
        <v>0</v>
      </c>
      <c r="AY12" s="25">
        <v>0</v>
      </c>
      <c r="AZ12" s="26">
        <v>0</v>
      </c>
      <c r="BA12" s="24">
        <v>0</v>
      </c>
      <c r="BB12" s="25">
        <v>0</v>
      </c>
      <c r="BC12" s="25">
        <v>0</v>
      </c>
      <c r="BD12" s="25">
        <v>0</v>
      </c>
      <c r="BE12" s="26">
        <v>0</v>
      </c>
      <c r="BF12" s="24">
        <v>0</v>
      </c>
      <c r="BG12" s="25">
        <v>0</v>
      </c>
      <c r="BH12" s="25">
        <v>0</v>
      </c>
      <c r="BI12" s="25">
        <v>0</v>
      </c>
      <c r="BJ12" s="26">
        <v>0</v>
      </c>
      <c r="BK12" s="27">
        <v>0</v>
      </c>
    </row>
    <row r="13" spans="1:63" ht="12.75">
      <c r="A13" s="10" t="s">
        <v>78</v>
      </c>
      <c r="B13" s="15" t="s">
        <v>10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4"/>
    </row>
    <row r="14" spans="1:63" ht="12.75">
      <c r="A14" s="10"/>
      <c r="B14" s="16" t="s">
        <v>36</v>
      </c>
      <c r="C14" s="24">
        <v>0</v>
      </c>
      <c r="D14" s="25">
        <v>0</v>
      </c>
      <c r="E14" s="25">
        <v>0</v>
      </c>
      <c r="F14" s="25">
        <v>0</v>
      </c>
      <c r="G14" s="26">
        <v>0</v>
      </c>
      <c r="H14" s="24">
        <v>0</v>
      </c>
      <c r="I14" s="25">
        <v>0</v>
      </c>
      <c r="J14" s="25">
        <v>0</v>
      </c>
      <c r="K14" s="25">
        <v>0</v>
      </c>
      <c r="L14" s="26">
        <v>0</v>
      </c>
      <c r="M14" s="24">
        <v>0</v>
      </c>
      <c r="N14" s="25">
        <v>0</v>
      </c>
      <c r="O14" s="25">
        <v>0</v>
      </c>
      <c r="P14" s="25">
        <v>0</v>
      </c>
      <c r="Q14" s="26">
        <v>0</v>
      </c>
      <c r="R14" s="24">
        <v>0</v>
      </c>
      <c r="S14" s="25">
        <v>0</v>
      </c>
      <c r="T14" s="25">
        <v>0</v>
      </c>
      <c r="U14" s="25">
        <v>0</v>
      </c>
      <c r="V14" s="26">
        <v>0</v>
      </c>
      <c r="W14" s="24">
        <v>0</v>
      </c>
      <c r="X14" s="25">
        <v>0</v>
      </c>
      <c r="Y14" s="25">
        <v>0</v>
      </c>
      <c r="Z14" s="25">
        <v>0</v>
      </c>
      <c r="AA14" s="26">
        <v>0</v>
      </c>
      <c r="AB14" s="24">
        <v>0</v>
      </c>
      <c r="AC14" s="25">
        <v>0</v>
      </c>
      <c r="AD14" s="25">
        <v>0</v>
      </c>
      <c r="AE14" s="25">
        <v>0</v>
      </c>
      <c r="AF14" s="26">
        <v>0</v>
      </c>
      <c r="AG14" s="24">
        <v>0</v>
      </c>
      <c r="AH14" s="25">
        <v>0</v>
      </c>
      <c r="AI14" s="25">
        <v>0</v>
      </c>
      <c r="AJ14" s="25">
        <v>0</v>
      </c>
      <c r="AK14" s="26">
        <v>0</v>
      </c>
      <c r="AL14" s="24">
        <v>0</v>
      </c>
      <c r="AM14" s="25">
        <v>0</v>
      </c>
      <c r="AN14" s="25">
        <v>0</v>
      </c>
      <c r="AO14" s="25">
        <v>0</v>
      </c>
      <c r="AP14" s="26">
        <v>0</v>
      </c>
      <c r="AQ14" s="24">
        <v>0</v>
      </c>
      <c r="AR14" s="25">
        <v>0</v>
      </c>
      <c r="AS14" s="25">
        <v>0</v>
      </c>
      <c r="AT14" s="25">
        <v>0</v>
      </c>
      <c r="AU14" s="26">
        <v>0</v>
      </c>
      <c r="AV14" s="24">
        <v>0</v>
      </c>
      <c r="AW14" s="25">
        <v>0</v>
      </c>
      <c r="AX14" s="25">
        <v>0</v>
      </c>
      <c r="AY14" s="25">
        <v>0</v>
      </c>
      <c r="AZ14" s="26">
        <v>0</v>
      </c>
      <c r="BA14" s="24">
        <v>0</v>
      </c>
      <c r="BB14" s="25">
        <v>0</v>
      </c>
      <c r="BC14" s="25">
        <v>0</v>
      </c>
      <c r="BD14" s="25">
        <v>0</v>
      </c>
      <c r="BE14" s="26">
        <v>0</v>
      </c>
      <c r="BF14" s="24">
        <v>0</v>
      </c>
      <c r="BG14" s="25">
        <v>0</v>
      </c>
      <c r="BH14" s="25">
        <v>0</v>
      </c>
      <c r="BI14" s="25">
        <v>0</v>
      </c>
      <c r="BJ14" s="26">
        <v>0</v>
      </c>
      <c r="BK14" s="27">
        <v>0</v>
      </c>
    </row>
    <row r="15" spans="1:63" ht="12.75">
      <c r="A15" s="10"/>
      <c r="B15" s="16" t="s">
        <v>93</v>
      </c>
      <c r="C15" s="24">
        <v>0</v>
      </c>
      <c r="D15" s="25">
        <v>0</v>
      </c>
      <c r="E15" s="25">
        <v>0</v>
      </c>
      <c r="F15" s="25">
        <v>0</v>
      </c>
      <c r="G15" s="26">
        <v>0</v>
      </c>
      <c r="H15" s="24">
        <v>0</v>
      </c>
      <c r="I15" s="25">
        <v>0</v>
      </c>
      <c r="J15" s="25">
        <v>0</v>
      </c>
      <c r="K15" s="25">
        <v>0</v>
      </c>
      <c r="L15" s="26">
        <v>0</v>
      </c>
      <c r="M15" s="24">
        <v>0</v>
      </c>
      <c r="N15" s="25">
        <v>0</v>
      </c>
      <c r="O15" s="25">
        <v>0</v>
      </c>
      <c r="P15" s="25">
        <v>0</v>
      </c>
      <c r="Q15" s="26">
        <v>0</v>
      </c>
      <c r="R15" s="24">
        <v>0</v>
      </c>
      <c r="S15" s="25">
        <v>0</v>
      </c>
      <c r="T15" s="25">
        <v>0</v>
      </c>
      <c r="U15" s="25">
        <v>0</v>
      </c>
      <c r="V15" s="26">
        <v>0</v>
      </c>
      <c r="W15" s="24">
        <v>0</v>
      </c>
      <c r="X15" s="25">
        <v>0</v>
      </c>
      <c r="Y15" s="25">
        <v>0</v>
      </c>
      <c r="Z15" s="25">
        <v>0</v>
      </c>
      <c r="AA15" s="26">
        <v>0</v>
      </c>
      <c r="AB15" s="24">
        <v>0</v>
      </c>
      <c r="AC15" s="25">
        <v>0</v>
      </c>
      <c r="AD15" s="25">
        <v>0</v>
      </c>
      <c r="AE15" s="25">
        <v>0</v>
      </c>
      <c r="AF15" s="26">
        <v>0</v>
      </c>
      <c r="AG15" s="24">
        <v>0</v>
      </c>
      <c r="AH15" s="25">
        <v>0</v>
      </c>
      <c r="AI15" s="25">
        <v>0</v>
      </c>
      <c r="AJ15" s="25">
        <v>0</v>
      </c>
      <c r="AK15" s="26">
        <v>0</v>
      </c>
      <c r="AL15" s="24">
        <v>0</v>
      </c>
      <c r="AM15" s="25">
        <v>0</v>
      </c>
      <c r="AN15" s="25">
        <v>0</v>
      </c>
      <c r="AO15" s="25">
        <v>0</v>
      </c>
      <c r="AP15" s="26">
        <v>0</v>
      </c>
      <c r="AQ15" s="24">
        <v>0</v>
      </c>
      <c r="AR15" s="25">
        <v>0</v>
      </c>
      <c r="AS15" s="25">
        <v>0</v>
      </c>
      <c r="AT15" s="25">
        <v>0</v>
      </c>
      <c r="AU15" s="26">
        <v>0</v>
      </c>
      <c r="AV15" s="24">
        <v>0</v>
      </c>
      <c r="AW15" s="25">
        <v>0</v>
      </c>
      <c r="AX15" s="25">
        <v>0</v>
      </c>
      <c r="AY15" s="25">
        <v>0</v>
      </c>
      <c r="AZ15" s="26">
        <v>0</v>
      </c>
      <c r="BA15" s="24">
        <v>0</v>
      </c>
      <c r="BB15" s="25">
        <v>0</v>
      </c>
      <c r="BC15" s="25">
        <v>0</v>
      </c>
      <c r="BD15" s="25">
        <v>0</v>
      </c>
      <c r="BE15" s="26">
        <v>0</v>
      </c>
      <c r="BF15" s="24">
        <v>0</v>
      </c>
      <c r="BG15" s="25">
        <v>0</v>
      </c>
      <c r="BH15" s="25">
        <v>0</v>
      </c>
      <c r="BI15" s="25">
        <v>0</v>
      </c>
      <c r="BJ15" s="26">
        <v>0</v>
      </c>
      <c r="BK15" s="27">
        <v>0</v>
      </c>
    </row>
    <row r="16" spans="1:63" ht="12.75">
      <c r="A16" s="10" t="s">
        <v>79</v>
      </c>
      <c r="B16" s="15" t="s">
        <v>13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4"/>
    </row>
    <row r="17" spans="1:63" ht="12.75">
      <c r="A17" s="10"/>
      <c r="B17" s="16" t="s">
        <v>36</v>
      </c>
      <c r="C17" s="24">
        <v>0</v>
      </c>
      <c r="D17" s="25">
        <v>0</v>
      </c>
      <c r="E17" s="25">
        <v>0</v>
      </c>
      <c r="F17" s="25">
        <v>0</v>
      </c>
      <c r="G17" s="26">
        <v>0</v>
      </c>
      <c r="H17" s="24">
        <v>0</v>
      </c>
      <c r="I17" s="25">
        <v>0</v>
      </c>
      <c r="J17" s="25">
        <v>0</v>
      </c>
      <c r="K17" s="25">
        <v>0</v>
      </c>
      <c r="L17" s="26">
        <v>0</v>
      </c>
      <c r="M17" s="24">
        <v>0</v>
      </c>
      <c r="N17" s="25">
        <v>0</v>
      </c>
      <c r="O17" s="25">
        <v>0</v>
      </c>
      <c r="P17" s="25">
        <v>0</v>
      </c>
      <c r="Q17" s="26">
        <v>0</v>
      </c>
      <c r="R17" s="24">
        <v>0</v>
      </c>
      <c r="S17" s="25">
        <v>0</v>
      </c>
      <c r="T17" s="25">
        <v>0</v>
      </c>
      <c r="U17" s="25">
        <v>0</v>
      </c>
      <c r="V17" s="26">
        <v>0</v>
      </c>
      <c r="W17" s="24">
        <v>0</v>
      </c>
      <c r="X17" s="25">
        <v>0</v>
      </c>
      <c r="Y17" s="25">
        <v>0</v>
      </c>
      <c r="Z17" s="25">
        <v>0</v>
      </c>
      <c r="AA17" s="26">
        <v>0</v>
      </c>
      <c r="AB17" s="24">
        <v>0</v>
      </c>
      <c r="AC17" s="25">
        <v>0</v>
      </c>
      <c r="AD17" s="25">
        <v>0</v>
      </c>
      <c r="AE17" s="25">
        <v>0</v>
      </c>
      <c r="AF17" s="26">
        <v>0</v>
      </c>
      <c r="AG17" s="24">
        <v>0</v>
      </c>
      <c r="AH17" s="25">
        <v>0</v>
      </c>
      <c r="AI17" s="25">
        <v>0</v>
      </c>
      <c r="AJ17" s="25">
        <v>0</v>
      </c>
      <c r="AK17" s="26">
        <v>0</v>
      </c>
      <c r="AL17" s="24">
        <v>0</v>
      </c>
      <c r="AM17" s="25">
        <v>0</v>
      </c>
      <c r="AN17" s="25">
        <v>0</v>
      </c>
      <c r="AO17" s="25">
        <v>0</v>
      </c>
      <c r="AP17" s="26">
        <v>0</v>
      </c>
      <c r="AQ17" s="24">
        <v>0</v>
      </c>
      <c r="AR17" s="25">
        <v>0</v>
      </c>
      <c r="AS17" s="25">
        <v>0</v>
      </c>
      <c r="AT17" s="25">
        <v>0</v>
      </c>
      <c r="AU17" s="26">
        <v>0</v>
      </c>
      <c r="AV17" s="24">
        <v>0</v>
      </c>
      <c r="AW17" s="25">
        <v>0</v>
      </c>
      <c r="AX17" s="25">
        <v>0</v>
      </c>
      <c r="AY17" s="25">
        <v>0</v>
      </c>
      <c r="AZ17" s="26">
        <v>0</v>
      </c>
      <c r="BA17" s="24">
        <v>0</v>
      </c>
      <c r="BB17" s="25">
        <v>0</v>
      </c>
      <c r="BC17" s="25">
        <v>0</v>
      </c>
      <c r="BD17" s="25">
        <v>0</v>
      </c>
      <c r="BE17" s="26">
        <v>0</v>
      </c>
      <c r="BF17" s="24">
        <v>0</v>
      </c>
      <c r="BG17" s="25">
        <v>0</v>
      </c>
      <c r="BH17" s="25">
        <v>0</v>
      </c>
      <c r="BI17" s="25">
        <v>0</v>
      </c>
      <c r="BJ17" s="26">
        <v>0</v>
      </c>
      <c r="BK17" s="27">
        <v>0</v>
      </c>
    </row>
    <row r="18" spans="1:63" ht="12.75">
      <c r="A18" s="10"/>
      <c r="B18" s="16" t="s">
        <v>92</v>
      </c>
      <c r="C18" s="24">
        <v>0</v>
      </c>
      <c r="D18" s="25">
        <v>0</v>
      </c>
      <c r="E18" s="25">
        <v>0</v>
      </c>
      <c r="F18" s="25">
        <v>0</v>
      </c>
      <c r="G18" s="26">
        <v>0</v>
      </c>
      <c r="H18" s="24">
        <v>0</v>
      </c>
      <c r="I18" s="25">
        <v>0</v>
      </c>
      <c r="J18" s="25">
        <v>0</v>
      </c>
      <c r="K18" s="25">
        <v>0</v>
      </c>
      <c r="L18" s="26">
        <v>0</v>
      </c>
      <c r="M18" s="24">
        <v>0</v>
      </c>
      <c r="N18" s="25">
        <v>0</v>
      </c>
      <c r="O18" s="25">
        <v>0</v>
      </c>
      <c r="P18" s="25">
        <v>0</v>
      </c>
      <c r="Q18" s="26">
        <v>0</v>
      </c>
      <c r="R18" s="24">
        <v>0</v>
      </c>
      <c r="S18" s="25">
        <v>0</v>
      </c>
      <c r="T18" s="25">
        <v>0</v>
      </c>
      <c r="U18" s="25">
        <v>0</v>
      </c>
      <c r="V18" s="26">
        <v>0</v>
      </c>
      <c r="W18" s="24">
        <v>0</v>
      </c>
      <c r="X18" s="25">
        <v>0</v>
      </c>
      <c r="Y18" s="25">
        <v>0</v>
      </c>
      <c r="Z18" s="25">
        <v>0</v>
      </c>
      <c r="AA18" s="26">
        <v>0</v>
      </c>
      <c r="AB18" s="24">
        <v>0</v>
      </c>
      <c r="AC18" s="25">
        <v>0</v>
      </c>
      <c r="AD18" s="25">
        <v>0</v>
      </c>
      <c r="AE18" s="25">
        <v>0</v>
      </c>
      <c r="AF18" s="26">
        <v>0</v>
      </c>
      <c r="AG18" s="24">
        <v>0</v>
      </c>
      <c r="AH18" s="25">
        <v>0</v>
      </c>
      <c r="AI18" s="25">
        <v>0</v>
      </c>
      <c r="AJ18" s="25">
        <v>0</v>
      </c>
      <c r="AK18" s="26">
        <v>0</v>
      </c>
      <c r="AL18" s="24">
        <v>0</v>
      </c>
      <c r="AM18" s="25">
        <v>0</v>
      </c>
      <c r="AN18" s="25">
        <v>0</v>
      </c>
      <c r="AO18" s="25">
        <v>0</v>
      </c>
      <c r="AP18" s="26">
        <v>0</v>
      </c>
      <c r="AQ18" s="24">
        <v>0</v>
      </c>
      <c r="AR18" s="25">
        <v>0</v>
      </c>
      <c r="AS18" s="25">
        <v>0</v>
      </c>
      <c r="AT18" s="25">
        <v>0</v>
      </c>
      <c r="AU18" s="26">
        <v>0</v>
      </c>
      <c r="AV18" s="24">
        <v>0</v>
      </c>
      <c r="AW18" s="25">
        <v>0</v>
      </c>
      <c r="AX18" s="25">
        <v>0</v>
      </c>
      <c r="AY18" s="25">
        <v>0</v>
      </c>
      <c r="AZ18" s="26">
        <v>0</v>
      </c>
      <c r="BA18" s="24">
        <v>0</v>
      </c>
      <c r="BB18" s="25">
        <v>0</v>
      </c>
      <c r="BC18" s="25">
        <v>0</v>
      </c>
      <c r="BD18" s="25">
        <v>0</v>
      </c>
      <c r="BE18" s="26">
        <v>0</v>
      </c>
      <c r="BF18" s="24">
        <v>0</v>
      </c>
      <c r="BG18" s="25">
        <v>0</v>
      </c>
      <c r="BH18" s="25">
        <v>0</v>
      </c>
      <c r="BI18" s="25">
        <v>0</v>
      </c>
      <c r="BJ18" s="26">
        <v>0</v>
      </c>
      <c r="BK18" s="27">
        <v>0</v>
      </c>
    </row>
    <row r="19" spans="1:63" ht="12.75">
      <c r="A19" s="10" t="s">
        <v>81</v>
      </c>
      <c r="B19" s="23" t="s">
        <v>97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/>
    </row>
    <row r="20" spans="1:63" ht="12.75">
      <c r="A20" s="10"/>
      <c r="B20" s="16" t="s">
        <v>36</v>
      </c>
      <c r="C20" s="24">
        <v>0</v>
      </c>
      <c r="D20" s="25">
        <v>0</v>
      </c>
      <c r="E20" s="25">
        <v>0</v>
      </c>
      <c r="F20" s="25">
        <v>0</v>
      </c>
      <c r="G20" s="26">
        <v>0</v>
      </c>
      <c r="H20" s="24">
        <v>0</v>
      </c>
      <c r="I20" s="25">
        <v>0</v>
      </c>
      <c r="J20" s="25">
        <v>0</v>
      </c>
      <c r="K20" s="25">
        <v>0</v>
      </c>
      <c r="L20" s="26">
        <v>0</v>
      </c>
      <c r="M20" s="24">
        <v>0</v>
      </c>
      <c r="N20" s="25">
        <v>0</v>
      </c>
      <c r="O20" s="25">
        <v>0</v>
      </c>
      <c r="P20" s="25">
        <v>0</v>
      </c>
      <c r="Q20" s="26">
        <v>0</v>
      </c>
      <c r="R20" s="24">
        <v>0</v>
      </c>
      <c r="S20" s="25">
        <v>0</v>
      </c>
      <c r="T20" s="25">
        <v>0</v>
      </c>
      <c r="U20" s="25">
        <v>0</v>
      </c>
      <c r="V20" s="26">
        <v>0</v>
      </c>
      <c r="W20" s="24">
        <v>0</v>
      </c>
      <c r="X20" s="25">
        <v>0</v>
      </c>
      <c r="Y20" s="25">
        <v>0</v>
      </c>
      <c r="Z20" s="25">
        <v>0</v>
      </c>
      <c r="AA20" s="26">
        <v>0</v>
      </c>
      <c r="AB20" s="24">
        <v>0</v>
      </c>
      <c r="AC20" s="25">
        <v>0</v>
      </c>
      <c r="AD20" s="25">
        <v>0</v>
      </c>
      <c r="AE20" s="25">
        <v>0</v>
      </c>
      <c r="AF20" s="26">
        <v>0</v>
      </c>
      <c r="AG20" s="24">
        <v>0</v>
      </c>
      <c r="AH20" s="25">
        <v>0</v>
      </c>
      <c r="AI20" s="25">
        <v>0</v>
      </c>
      <c r="AJ20" s="25">
        <v>0</v>
      </c>
      <c r="AK20" s="26">
        <v>0</v>
      </c>
      <c r="AL20" s="24">
        <v>0</v>
      </c>
      <c r="AM20" s="25">
        <v>0</v>
      </c>
      <c r="AN20" s="25">
        <v>0</v>
      </c>
      <c r="AO20" s="25">
        <v>0</v>
      </c>
      <c r="AP20" s="26">
        <v>0</v>
      </c>
      <c r="AQ20" s="24">
        <v>0</v>
      </c>
      <c r="AR20" s="25">
        <v>0</v>
      </c>
      <c r="AS20" s="25">
        <v>0</v>
      </c>
      <c r="AT20" s="25">
        <v>0</v>
      </c>
      <c r="AU20" s="26">
        <v>0</v>
      </c>
      <c r="AV20" s="24">
        <v>0</v>
      </c>
      <c r="AW20" s="25">
        <v>0</v>
      </c>
      <c r="AX20" s="25">
        <v>0</v>
      </c>
      <c r="AY20" s="25">
        <v>0</v>
      </c>
      <c r="AZ20" s="26">
        <v>0</v>
      </c>
      <c r="BA20" s="24">
        <v>0</v>
      </c>
      <c r="BB20" s="25">
        <v>0</v>
      </c>
      <c r="BC20" s="25">
        <v>0</v>
      </c>
      <c r="BD20" s="25">
        <v>0</v>
      </c>
      <c r="BE20" s="26">
        <v>0</v>
      </c>
      <c r="BF20" s="24">
        <v>0</v>
      </c>
      <c r="BG20" s="25">
        <v>0</v>
      </c>
      <c r="BH20" s="25">
        <v>0</v>
      </c>
      <c r="BI20" s="25">
        <v>0</v>
      </c>
      <c r="BJ20" s="26">
        <v>0</v>
      </c>
      <c r="BK20" s="27">
        <v>0</v>
      </c>
    </row>
    <row r="21" spans="1:63" ht="12.75">
      <c r="A21" s="10"/>
      <c r="B21" s="16" t="s">
        <v>91</v>
      </c>
      <c r="C21" s="24">
        <v>0</v>
      </c>
      <c r="D21" s="25">
        <v>0</v>
      </c>
      <c r="E21" s="25">
        <v>0</v>
      </c>
      <c r="F21" s="25">
        <v>0</v>
      </c>
      <c r="G21" s="26">
        <v>0</v>
      </c>
      <c r="H21" s="24">
        <v>0</v>
      </c>
      <c r="I21" s="25">
        <v>0</v>
      </c>
      <c r="J21" s="25">
        <v>0</v>
      </c>
      <c r="K21" s="25">
        <v>0</v>
      </c>
      <c r="L21" s="26">
        <v>0</v>
      </c>
      <c r="M21" s="24">
        <v>0</v>
      </c>
      <c r="N21" s="25">
        <v>0</v>
      </c>
      <c r="O21" s="25">
        <v>0</v>
      </c>
      <c r="P21" s="25">
        <v>0</v>
      </c>
      <c r="Q21" s="26">
        <v>0</v>
      </c>
      <c r="R21" s="24">
        <v>0</v>
      </c>
      <c r="S21" s="25">
        <v>0</v>
      </c>
      <c r="T21" s="25">
        <v>0</v>
      </c>
      <c r="U21" s="25">
        <v>0</v>
      </c>
      <c r="V21" s="26">
        <v>0</v>
      </c>
      <c r="W21" s="24">
        <v>0</v>
      </c>
      <c r="X21" s="25">
        <v>0</v>
      </c>
      <c r="Y21" s="25">
        <v>0</v>
      </c>
      <c r="Z21" s="25">
        <v>0</v>
      </c>
      <c r="AA21" s="26">
        <v>0</v>
      </c>
      <c r="AB21" s="24">
        <v>0</v>
      </c>
      <c r="AC21" s="25">
        <v>0</v>
      </c>
      <c r="AD21" s="25">
        <v>0</v>
      </c>
      <c r="AE21" s="25">
        <v>0</v>
      </c>
      <c r="AF21" s="26">
        <v>0</v>
      </c>
      <c r="AG21" s="24">
        <v>0</v>
      </c>
      <c r="AH21" s="25">
        <v>0</v>
      </c>
      <c r="AI21" s="25">
        <v>0</v>
      </c>
      <c r="AJ21" s="25">
        <v>0</v>
      </c>
      <c r="AK21" s="26">
        <v>0</v>
      </c>
      <c r="AL21" s="24">
        <v>0</v>
      </c>
      <c r="AM21" s="25">
        <v>0</v>
      </c>
      <c r="AN21" s="25">
        <v>0</v>
      </c>
      <c r="AO21" s="25">
        <v>0</v>
      </c>
      <c r="AP21" s="26">
        <v>0</v>
      </c>
      <c r="AQ21" s="24">
        <v>0</v>
      </c>
      <c r="AR21" s="25">
        <v>0</v>
      </c>
      <c r="AS21" s="25">
        <v>0</v>
      </c>
      <c r="AT21" s="25">
        <v>0</v>
      </c>
      <c r="AU21" s="26">
        <v>0</v>
      </c>
      <c r="AV21" s="24">
        <v>0</v>
      </c>
      <c r="AW21" s="25">
        <v>0</v>
      </c>
      <c r="AX21" s="25">
        <v>0</v>
      </c>
      <c r="AY21" s="25">
        <v>0</v>
      </c>
      <c r="AZ21" s="26">
        <v>0</v>
      </c>
      <c r="BA21" s="24">
        <v>0</v>
      </c>
      <c r="BB21" s="25">
        <v>0</v>
      </c>
      <c r="BC21" s="25">
        <v>0</v>
      </c>
      <c r="BD21" s="25">
        <v>0</v>
      </c>
      <c r="BE21" s="26">
        <v>0</v>
      </c>
      <c r="BF21" s="24">
        <v>0</v>
      </c>
      <c r="BG21" s="25">
        <v>0</v>
      </c>
      <c r="BH21" s="25">
        <v>0</v>
      </c>
      <c r="BI21" s="25">
        <v>0</v>
      </c>
      <c r="BJ21" s="26">
        <v>0</v>
      </c>
      <c r="BK21" s="27">
        <v>0</v>
      </c>
    </row>
    <row r="22" spans="1:63" ht="12.75">
      <c r="A22" s="10" t="s">
        <v>82</v>
      </c>
      <c r="B22" s="15" t="s">
        <v>14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4"/>
    </row>
    <row r="23" spans="1:63" ht="12.75">
      <c r="A23" s="10"/>
      <c r="B23" s="16" t="s">
        <v>36</v>
      </c>
      <c r="C23" s="24">
        <v>0</v>
      </c>
      <c r="D23" s="25">
        <v>19.5146506970643</v>
      </c>
      <c r="E23" s="25">
        <v>0</v>
      </c>
      <c r="F23" s="25">
        <v>0</v>
      </c>
      <c r="G23" s="26">
        <v>0</v>
      </c>
      <c r="H23" s="24">
        <v>15.155511552081496</v>
      </c>
      <c r="I23" s="25">
        <v>2.2586259739354</v>
      </c>
      <c r="J23" s="25">
        <v>0</v>
      </c>
      <c r="K23" s="25">
        <v>0</v>
      </c>
      <c r="L23" s="26">
        <v>18.310920682927396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61">
        <v>2.914200552916203</v>
      </c>
      <c r="S23" s="25">
        <v>0</v>
      </c>
      <c r="T23" s="25">
        <v>0</v>
      </c>
      <c r="U23" s="25">
        <v>0</v>
      </c>
      <c r="V23" s="26">
        <v>1.9239650259992003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0.0005472611611999999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0.7369608973815001</v>
      </c>
      <c r="AW23" s="25">
        <v>0.1764208171289</v>
      </c>
      <c r="AX23" s="25">
        <v>0</v>
      </c>
      <c r="AY23" s="25">
        <v>0</v>
      </c>
      <c r="AZ23" s="26">
        <v>1.2245992687414002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0.30145981583649994</v>
      </c>
      <c r="BG23" s="25">
        <v>0</v>
      </c>
      <c r="BH23" s="25">
        <v>0</v>
      </c>
      <c r="BI23" s="25">
        <v>0</v>
      </c>
      <c r="BJ23" s="26">
        <v>0.1751954773547</v>
      </c>
      <c r="BK23" s="64">
        <f>SUM(C23:BJ23)</f>
        <v>62.693058022528206</v>
      </c>
    </row>
    <row r="24" spans="1:63" ht="12.75">
      <c r="A24" s="10"/>
      <c r="B24" s="16" t="s">
        <v>90</v>
      </c>
      <c r="C24" s="24">
        <f>SUM(C23)</f>
        <v>0</v>
      </c>
      <c r="D24" s="25">
        <f aca="true" t="shared" si="1" ref="D24:BJ24">SUM(D23)</f>
        <v>19.5146506970643</v>
      </c>
      <c r="E24" s="25">
        <f t="shared" si="1"/>
        <v>0</v>
      </c>
      <c r="F24" s="25">
        <f t="shared" si="1"/>
        <v>0</v>
      </c>
      <c r="G24" s="26">
        <f t="shared" si="1"/>
        <v>0</v>
      </c>
      <c r="H24" s="24">
        <f t="shared" si="1"/>
        <v>15.155511552081496</v>
      </c>
      <c r="I24" s="25">
        <f t="shared" si="1"/>
        <v>2.2586259739354</v>
      </c>
      <c r="J24" s="25">
        <f t="shared" si="1"/>
        <v>0</v>
      </c>
      <c r="K24" s="25">
        <f t="shared" si="1"/>
        <v>0</v>
      </c>
      <c r="L24" s="26">
        <f t="shared" si="1"/>
        <v>18.310920682927396</v>
      </c>
      <c r="M24" s="24">
        <f t="shared" si="1"/>
        <v>0</v>
      </c>
      <c r="N24" s="25">
        <f t="shared" si="1"/>
        <v>0</v>
      </c>
      <c r="O24" s="25">
        <f t="shared" si="1"/>
        <v>0</v>
      </c>
      <c r="P24" s="25">
        <f t="shared" si="1"/>
        <v>0</v>
      </c>
      <c r="Q24" s="26">
        <f t="shared" si="1"/>
        <v>0</v>
      </c>
      <c r="R24" s="24">
        <f t="shared" si="1"/>
        <v>2.914200552916203</v>
      </c>
      <c r="S24" s="25">
        <f t="shared" si="1"/>
        <v>0</v>
      </c>
      <c r="T24" s="25">
        <f t="shared" si="1"/>
        <v>0</v>
      </c>
      <c r="U24" s="25">
        <f t="shared" si="1"/>
        <v>0</v>
      </c>
      <c r="V24" s="26">
        <f t="shared" si="1"/>
        <v>1.9239650259992003</v>
      </c>
      <c r="W24" s="24">
        <f t="shared" si="1"/>
        <v>0</v>
      </c>
      <c r="X24" s="25">
        <f t="shared" si="1"/>
        <v>0</v>
      </c>
      <c r="Y24" s="25">
        <f t="shared" si="1"/>
        <v>0</v>
      </c>
      <c r="Z24" s="25">
        <f t="shared" si="1"/>
        <v>0</v>
      </c>
      <c r="AA24" s="26">
        <f t="shared" si="1"/>
        <v>0</v>
      </c>
      <c r="AB24" s="24">
        <f t="shared" si="1"/>
        <v>0.0005472611611999999</v>
      </c>
      <c r="AC24" s="25">
        <f t="shared" si="1"/>
        <v>0</v>
      </c>
      <c r="AD24" s="25">
        <f t="shared" si="1"/>
        <v>0</v>
      </c>
      <c r="AE24" s="25">
        <f t="shared" si="1"/>
        <v>0</v>
      </c>
      <c r="AF24" s="26">
        <f t="shared" si="1"/>
        <v>0</v>
      </c>
      <c r="AG24" s="24">
        <f t="shared" si="1"/>
        <v>0</v>
      </c>
      <c r="AH24" s="25">
        <f t="shared" si="1"/>
        <v>0</v>
      </c>
      <c r="AI24" s="25">
        <f t="shared" si="1"/>
        <v>0</v>
      </c>
      <c r="AJ24" s="25">
        <f t="shared" si="1"/>
        <v>0</v>
      </c>
      <c r="AK24" s="26">
        <f t="shared" si="1"/>
        <v>0</v>
      </c>
      <c r="AL24" s="24">
        <f t="shared" si="1"/>
        <v>0</v>
      </c>
      <c r="AM24" s="25">
        <f t="shared" si="1"/>
        <v>0</v>
      </c>
      <c r="AN24" s="25">
        <f t="shared" si="1"/>
        <v>0</v>
      </c>
      <c r="AO24" s="25">
        <f t="shared" si="1"/>
        <v>0</v>
      </c>
      <c r="AP24" s="26">
        <f t="shared" si="1"/>
        <v>0</v>
      </c>
      <c r="AQ24" s="24">
        <f t="shared" si="1"/>
        <v>0</v>
      </c>
      <c r="AR24" s="25">
        <f t="shared" si="1"/>
        <v>0</v>
      </c>
      <c r="AS24" s="25">
        <f t="shared" si="1"/>
        <v>0</v>
      </c>
      <c r="AT24" s="25">
        <f t="shared" si="1"/>
        <v>0</v>
      </c>
      <c r="AU24" s="26">
        <f t="shared" si="1"/>
        <v>0</v>
      </c>
      <c r="AV24" s="24">
        <f t="shared" si="1"/>
        <v>0.7369608973815001</v>
      </c>
      <c r="AW24" s="25">
        <f t="shared" si="1"/>
        <v>0.1764208171289</v>
      </c>
      <c r="AX24" s="25">
        <f t="shared" si="1"/>
        <v>0</v>
      </c>
      <c r="AY24" s="25">
        <f t="shared" si="1"/>
        <v>0</v>
      </c>
      <c r="AZ24" s="26">
        <f t="shared" si="1"/>
        <v>1.2245992687414002</v>
      </c>
      <c r="BA24" s="24">
        <f t="shared" si="1"/>
        <v>0</v>
      </c>
      <c r="BB24" s="25">
        <f t="shared" si="1"/>
        <v>0</v>
      </c>
      <c r="BC24" s="25">
        <f t="shared" si="1"/>
        <v>0</v>
      </c>
      <c r="BD24" s="25">
        <f t="shared" si="1"/>
        <v>0</v>
      </c>
      <c r="BE24" s="26">
        <f t="shared" si="1"/>
        <v>0</v>
      </c>
      <c r="BF24" s="24">
        <f t="shared" si="1"/>
        <v>0.30145981583649994</v>
      </c>
      <c r="BG24" s="25">
        <f t="shared" si="1"/>
        <v>0</v>
      </c>
      <c r="BH24" s="25">
        <f t="shared" si="1"/>
        <v>0</v>
      </c>
      <c r="BI24" s="25">
        <f t="shared" si="1"/>
        <v>0</v>
      </c>
      <c r="BJ24" s="26">
        <f t="shared" si="1"/>
        <v>0.1751954773547</v>
      </c>
      <c r="BK24" s="27">
        <f>SUM(C24:BJ24)</f>
        <v>62.693058022528206</v>
      </c>
    </row>
    <row r="25" spans="1:63" ht="12.75">
      <c r="A25" s="10"/>
      <c r="B25" s="17" t="s">
        <v>80</v>
      </c>
      <c r="C25" s="24">
        <f>+C9+C12+C15+C18+C21+C24</f>
        <v>0</v>
      </c>
      <c r="D25" s="25">
        <f aca="true" t="shared" si="2" ref="D25:BK25">+D9+D12+D15+D18+D21+D24</f>
        <v>40.34152622735441</v>
      </c>
      <c r="E25" s="25">
        <f t="shared" si="2"/>
        <v>0</v>
      </c>
      <c r="F25" s="25">
        <f t="shared" si="2"/>
        <v>0</v>
      </c>
      <c r="G25" s="26">
        <f t="shared" si="2"/>
        <v>0.39405842490320003</v>
      </c>
      <c r="H25" s="24">
        <f t="shared" si="2"/>
        <v>47.685450684202166</v>
      </c>
      <c r="I25" s="25">
        <f t="shared" si="2"/>
        <v>14.1265293807087</v>
      </c>
      <c r="J25" s="25">
        <f t="shared" si="2"/>
        <v>0</v>
      </c>
      <c r="K25" s="25">
        <f t="shared" si="2"/>
        <v>0</v>
      </c>
      <c r="L25" s="26">
        <f t="shared" si="2"/>
        <v>73.47140177819693</v>
      </c>
      <c r="M25" s="24">
        <f t="shared" si="2"/>
        <v>0</v>
      </c>
      <c r="N25" s="25">
        <f t="shared" si="2"/>
        <v>0</v>
      </c>
      <c r="O25" s="25">
        <f t="shared" si="2"/>
        <v>0</v>
      </c>
      <c r="P25" s="25">
        <f t="shared" si="2"/>
        <v>0</v>
      </c>
      <c r="Q25" s="26">
        <f t="shared" si="2"/>
        <v>0</v>
      </c>
      <c r="R25" s="24">
        <f t="shared" si="2"/>
        <v>9.786253900435302</v>
      </c>
      <c r="S25" s="25">
        <f t="shared" si="2"/>
        <v>0.20182770432250002</v>
      </c>
      <c r="T25" s="25">
        <f t="shared" si="2"/>
        <v>0</v>
      </c>
      <c r="U25" s="25">
        <f t="shared" si="2"/>
        <v>0</v>
      </c>
      <c r="V25" s="26">
        <f t="shared" si="2"/>
        <v>6.882245376060901</v>
      </c>
      <c r="W25" s="24">
        <f t="shared" si="2"/>
        <v>0</v>
      </c>
      <c r="X25" s="25">
        <f t="shared" si="2"/>
        <v>0.6759705842258</v>
      </c>
      <c r="Y25" s="25">
        <f t="shared" si="2"/>
        <v>0</v>
      </c>
      <c r="Z25" s="25">
        <f t="shared" si="2"/>
        <v>0</v>
      </c>
      <c r="AA25" s="26">
        <f t="shared" si="2"/>
        <v>0</v>
      </c>
      <c r="AB25" s="24">
        <f t="shared" si="2"/>
        <v>0.0541244775154</v>
      </c>
      <c r="AC25" s="25">
        <f t="shared" si="2"/>
        <v>0</v>
      </c>
      <c r="AD25" s="25">
        <f t="shared" si="2"/>
        <v>0</v>
      </c>
      <c r="AE25" s="25">
        <f t="shared" si="2"/>
        <v>0</v>
      </c>
      <c r="AF25" s="26">
        <f t="shared" si="2"/>
        <v>0.0527471619998</v>
      </c>
      <c r="AG25" s="24">
        <f t="shared" si="2"/>
        <v>0</v>
      </c>
      <c r="AH25" s="25">
        <f t="shared" si="2"/>
        <v>0</v>
      </c>
      <c r="AI25" s="25">
        <f t="shared" si="2"/>
        <v>0</v>
      </c>
      <c r="AJ25" s="25">
        <f t="shared" si="2"/>
        <v>0</v>
      </c>
      <c r="AK25" s="26">
        <f t="shared" si="2"/>
        <v>0</v>
      </c>
      <c r="AL25" s="24">
        <f t="shared" si="2"/>
        <v>0</v>
      </c>
      <c r="AM25" s="25">
        <f t="shared" si="2"/>
        <v>0</v>
      </c>
      <c r="AN25" s="25">
        <f t="shared" si="2"/>
        <v>0</v>
      </c>
      <c r="AO25" s="25">
        <f t="shared" si="2"/>
        <v>0</v>
      </c>
      <c r="AP25" s="26">
        <f t="shared" si="2"/>
        <v>0</v>
      </c>
      <c r="AQ25" s="24">
        <f t="shared" si="2"/>
        <v>0</v>
      </c>
      <c r="AR25" s="25">
        <f t="shared" si="2"/>
        <v>0</v>
      </c>
      <c r="AS25" s="25">
        <f t="shared" si="2"/>
        <v>0</v>
      </c>
      <c r="AT25" s="25">
        <f t="shared" si="2"/>
        <v>0</v>
      </c>
      <c r="AU25" s="26">
        <f t="shared" si="2"/>
        <v>0</v>
      </c>
      <c r="AV25" s="24">
        <f t="shared" si="2"/>
        <v>2.4886748124372993</v>
      </c>
      <c r="AW25" s="25">
        <f t="shared" si="2"/>
        <v>0.1996824275804</v>
      </c>
      <c r="AX25" s="25">
        <f t="shared" si="2"/>
        <v>0</v>
      </c>
      <c r="AY25" s="25">
        <f t="shared" si="2"/>
        <v>0</v>
      </c>
      <c r="AZ25" s="26">
        <f t="shared" si="2"/>
        <v>3.3761703283207</v>
      </c>
      <c r="BA25" s="24">
        <f t="shared" si="2"/>
        <v>0</v>
      </c>
      <c r="BB25" s="25">
        <f t="shared" si="2"/>
        <v>0</v>
      </c>
      <c r="BC25" s="25">
        <f t="shared" si="2"/>
        <v>0</v>
      </c>
      <c r="BD25" s="25">
        <f t="shared" si="2"/>
        <v>0</v>
      </c>
      <c r="BE25" s="26">
        <f t="shared" si="2"/>
        <v>0</v>
      </c>
      <c r="BF25" s="24">
        <f t="shared" si="2"/>
        <v>0.7335379356722</v>
      </c>
      <c r="BG25" s="25">
        <f t="shared" si="2"/>
        <v>0</v>
      </c>
      <c r="BH25" s="25">
        <f t="shared" si="2"/>
        <v>0</v>
      </c>
      <c r="BI25" s="25">
        <f t="shared" si="2"/>
        <v>0</v>
      </c>
      <c r="BJ25" s="26">
        <f t="shared" si="2"/>
        <v>0.8542708671285999</v>
      </c>
      <c r="BK25" s="28">
        <f t="shared" si="2"/>
        <v>201.32447207106435</v>
      </c>
    </row>
    <row r="26" spans="1:63" ht="3.75" customHeight="1">
      <c r="A26" s="10"/>
      <c r="B26" s="18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4"/>
    </row>
    <row r="27" spans="1:63" ht="12.75">
      <c r="A27" s="10" t="s">
        <v>1</v>
      </c>
      <c r="B27" s="14" t="s">
        <v>7</v>
      </c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4"/>
    </row>
    <row r="28" spans="1:63" s="3" customFormat="1" ht="12.75">
      <c r="A28" s="10" t="s">
        <v>76</v>
      </c>
      <c r="B28" s="15" t="s">
        <v>2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</row>
    <row r="29" spans="1:63" s="41" customFormat="1" ht="12.75">
      <c r="A29" s="42"/>
      <c r="B29" s="43" t="s">
        <v>2</v>
      </c>
      <c r="C29" s="44">
        <v>0</v>
      </c>
      <c r="D29" s="45">
        <v>0.270553454387</v>
      </c>
      <c r="E29" s="45">
        <v>0</v>
      </c>
      <c r="F29" s="45">
        <v>0</v>
      </c>
      <c r="G29" s="46">
        <v>0</v>
      </c>
      <c r="H29" s="24">
        <v>44.29719288633146</v>
      </c>
      <c r="I29" s="25">
        <v>0</v>
      </c>
      <c r="J29" s="25">
        <v>0</v>
      </c>
      <c r="K29" s="25">
        <v>0</v>
      </c>
      <c r="L29" s="26">
        <v>5.404696078571</v>
      </c>
      <c r="M29" s="44">
        <v>0</v>
      </c>
      <c r="N29" s="45">
        <v>0</v>
      </c>
      <c r="O29" s="45">
        <v>0</v>
      </c>
      <c r="P29" s="45">
        <v>0</v>
      </c>
      <c r="Q29" s="46">
        <v>0</v>
      </c>
      <c r="R29" s="24">
        <v>13.552348592806478</v>
      </c>
      <c r="S29" s="25">
        <v>0</v>
      </c>
      <c r="T29" s="25">
        <v>0</v>
      </c>
      <c r="U29" s="25">
        <v>0</v>
      </c>
      <c r="V29" s="26">
        <v>0.7450313410950998</v>
      </c>
      <c r="W29" s="44">
        <v>0</v>
      </c>
      <c r="X29" s="45">
        <v>0</v>
      </c>
      <c r="Y29" s="45">
        <v>0</v>
      </c>
      <c r="Z29" s="45">
        <v>0</v>
      </c>
      <c r="AA29" s="46">
        <v>0</v>
      </c>
      <c r="AB29" s="44">
        <v>0.1463964395797</v>
      </c>
      <c r="AC29" s="45">
        <v>0</v>
      </c>
      <c r="AD29" s="45">
        <v>0</v>
      </c>
      <c r="AE29" s="45">
        <v>0</v>
      </c>
      <c r="AF29" s="46">
        <v>0.0564138300643</v>
      </c>
      <c r="AG29" s="44">
        <v>0</v>
      </c>
      <c r="AH29" s="45">
        <v>0</v>
      </c>
      <c r="AI29" s="45">
        <v>0</v>
      </c>
      <c r="AJ29" s="45">
        <v>0</v>
      </c>
      <c r="AK29" s="46">
        <v>0</v>
      </c>
      <c r="AL29" s="44">
        <v>0.0073030209676000005</v>
      </c>
      <c r="AM29" s="45">
        <v>0</v>
      </c>
      <c r="AN29" s="45">
        <v>0</v>
      </c>
      <c r="AO29" s="45">
        <v>0</v>
      </c>
      <c r="AP29" s="46">
        <v>0</v>
      </c>
      <c r="AQ29" s="44">
        <v>0</v>
      </c>
      <c r="AR29" s="45">
        <v>0</v>
      </c>
      <c r="AS29" s="45">
        <v>0</v>
      </c>
      <c r="AT29" s="45">
        <v>0</v>
      </c>
      <c r="AU29" s="46">
        <v>0</v>
      </c>
      <c r="AV29" s="44">
        <v>5.0149083687877445</v>
      </c>
      <c r="AW29" s="45">
        <v>0.0018704424513000001</v>
      </c>
      <c r="AX29" s="45">
        <v>0</v>
      </c>
      <c r="AY29" s="45">
        <v>0</v>
      </c>
      <c r="AZ29" s="46">
        <v>0.19293722009609998</v>
      </c>
      <c r="BA29" s="44">
        <v>0</v>
      </c>
      <c r="BB29" s="45">
        <v>0</v>
      </c>
      <c r="BC29" s="45">
        <v>0</v>
      </c>
      <c r="BD29" s="45">
        <v>0</v>
      </c>
      <c r="BE29" s="46">
        <v>0</v>
      </c>
      <c r="BF29" s="44">
        <v>2.277768772394194</v>
      </c>
      <c r="BG29" s="45">
        <v>0</v>
      </c>
      <c r="BH29" s="45">
        <v>0</v>
      </c>
      <c r="BI29" s="45">
        <v>0</v>
      </c>
      <c r="BJ29" s="46">
        <v>0.023139335774</v>
      </c>
      <c r="BK29" s="64">
        <f>SUM(C29:BJ29)</f>
        <v>71.99055978330598</v>
      </c>
    </row>
    <row r="30" spans="1:63" s="41" customFormat="1" ht="12.75">
      <c r="A30" s="42"/>
      <c r="B30" s="50" t="s">
        <v>85</v>
      </c>
      <c r="C30" s="24">
        <f>+C29</f>
        <v>0</v>
      </c>
      <c r="D30" s="25">
        <f aca="true" t="shared" si="3" ref="D30:BK30">+D29</f>
        <v>0.270553454387</v>
      </c>
      <c r="E30" s="25">
        <f t="shared" si="3"/>
        <v>0</v>
      </c>
      <c r="F30" s="25">
        <f t="shared" si="3"/>
        <v>0</v>
      </c>
      <c r="G30" s="26">
        <f t="shared" si="3"/>
        <v>0</v>
      </c>
      <c r="H30" s="24">
        <f t="shared" si="3"/>
        <v>44.29719288633146</v>
      </c>
      <c r="I30" s="25">
        <f t="shared" si="3"/>
        <v>0</v>
      </c>
      <c r="J30" s="25">
        <f t="shared" si="3"/>
        <v>0</v>
      </c>
      <c r="K30" s="25">
        <f t="shared" si="3"/>
        <v>0</v>
      </c>
      <c r="L30" s="26">
        <f t="shared" si="3"/>
        <v>5.404696078571</v>
      </c>
      <c r="M30" s="24">
        <f t="shared" si="3"/>
        <v>0</v>
      </c>
      <c r="N30" s="25">
        <f t="shared" si="3"/>
        <v>0</v>
      </c>
      <c r="O30" s="25">
        <f t="shared" si="3"/>
        <v>0</v>
      </c>
      <c r="P30" s="25">
        <f t="shared" si="3"/>
        <v>0</v>
      </c>
      <c r="Q30" s="26">
        <f t="shared" si="3"/>
        <v>0</v>
      </c>
      <c r="R30" s="24">
        <f t="shared" si="3"/>
        <v>13.552348592806478</v>
      </c>
      <c r="S30" s="25">
        <f t="shared" si="3"/>
        <v>0</v>
      </c>
      <c r="T30" s="25">
        <f t="shared" si="3"/>
        <v>0</v>
      </c>
      <c r="U30" s="25">
        <f t="shared" si="3"/>
        <v>0</v>
      </c>
      <c r="V30" s="26">
        <f t="shared" si="3"/>
        <v>0.7450313410950998</v>
      </c>
      <c r="W30" s="24">
        <f t="shared" si="3"/>
        <v>0</v>
      </c>
      <c r="X30" s="25">
        <f t="shared" si="3"/>
        <v>0</v>
      </c>
      <c r="Y30" s="25">
        <f t="shared" si="3"/>
        <v>0</v>
      </c>
      <c r="Z30" s="25">
        <f t="shared" si="3"/>
        <v>0</v>
      </c>
      <c r="AA30" s="26">
        <f t="shared" si="3"/>
        <v>0</v>
      </c>
      <c r="AB30" s="24">
        <f t="shared" si="3"/>
        <v>0.1463964395797</v>
      </c>
      <c r="AC30" s="25">
        <f t="shared" si="3"/>
        <v>0</v>
      </c>
      <c r="AD30" s="25">
        <f t="shared" si="3"/>
        <v>0</v>
      </c>
      <c r="AE30" s="25">
        <f t="shared" si="3"/>
        <v>0</v>
      </c>
      <c r="AF30" s="26">
        <f t="shared" si="3"/>
        <v>0.0564138300643</v>
      </c>
      <c r="AG30" s="24">
        <f t="shared" si="3"/>
        <v>0</v>
      </c>
      <c r="AH30" s="25">
        <f t="shared" si="3"/>
        <v>0</v>
      </c>
      <c r="AI30" s="25">
        <f t="shared" si="3"/>
        <v>0</v>
      </c>
      <c r="AJ30" s="25">
        <f t="shared" si="3"/>
        <v>0</v>
      </c>
      <c r="AK30" s="26">
        <f t="shared" si="3"/>
        <v>0</v>
      </c>
      <c r="AL30" s="24">
        <f t="shared" si="3"/>
        <v>0.0073030209676000005</v>
      </c>
      <c r="AM30" s="25">
        <f t="shared" si="3"/>
        <v>0</v>
      </c>
      <c r="AN30" s="25">
        <f t="shared" si="3"/>
        <v>0</v>
      </c>
      <c r="AO30" s="25">
        <f t="shared" si="3"/>
        <v>0</v>
      </c>
      <c r="AP30" s="26">
        <f t="shared" si="3"/>
        <v>0</v>
      </c>
      <c r="AQ30" s="24">
        <f t="shared" si="3"/>
        <v>0</v>
      </c>
      <c r="AR30" s="25">
        <f t="shared" si="3"/>
        <v>0</v>
      </c>
      <c r="AS30" s="25">
        <f t="shared" si="3"/>
        <v>0</v>
      </c>
      <c r="AT30" s="25">
        <f t="shared" si="3"/>
        <v>0</v>
      </c>
      <c r="AU30" s="26">
        <f t="shared" si="3"/>
        <v>0</v>
      </c>
      <c r="AV30" s="24">
        <f t="shared" si="3"/>
        <v>5.0149083687877445</v>
      </c>
      <c r="AW30" s="25">
        <f t="shared" si="3"/>
        <v>0.0018704424513000001</v>
      </c>
      <c r="AX30" s="25">
        <f t="shared" si="3"/>
        <v>0</v>
      </c>
      <c r="AY30" s="25">
        <f t="shared" si="3"/>
        <v>0</v>
      </c>
      <c r="AZ30" s="26">
        <f t="shared" si="3"/>
        <v>0.19293722009609998</v>
      </c>
      <c r="BA30" s="24">
        <f t="shared" si="3"/>
        <v>0</v>
      </c>
      <c r="BB30" s="25">
        <v>0</v>
      </c>
      <c r="BC30" s="25">
        <f t="shared" si="3"/>
        <v>0</v>
      </c>
      <c r="BD30" s="25">
        <f t="shared" si="3"/>
        <v>0</v>
      </c>
      <c r="BE30" s="26">
        <f t="shared" si="3"/>
        <v>0</v>
      </c>
      <c r="BF30" s="24">
        <f t="shared" si="3"/>
        <v>2.277768772394194</v>
      </c>
      <c r="BG30" s="25">
        <f t="shared" si="3"/>
        <v>0</v>
      </c>
      <c r="BH30" s="25">
        <f t="shared" si="3"/>
        <v>0</v>
      </c>
      <c r="BI30" s="25">
        <f t="shared" si="3"/>
        <v>0</v>
      </c>
      <c r="BJ30" s="26">
        <f t="shared" si="3"/>
        <v>0.023139335774</v>
      </c>
      <c r="BK30" s="51">
        <f t="shared" si="3"/>
        <v>71.99055978330598</v>
      </c>
    </row>
    <row r="31" spans="1:63" s="41" customFormat="1" ht="12.75">
      <c r="A31" s="49" t="s">
        <v>77</v>
      </c>
      <c r="B31" s="52" t="s">
        <v>15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9"/>
    </row>
    <row r="32" spans="1:63" s="41" customFormat="1" ht="12.75">
      <c r="A32" s="49"/>
      <c r="B32" s="43" t="s">
        <v>15</v>
      </c>
      <c r="C32" s="24">
        <v>0</v>
      </c>
      <c r="D32" s="25">
        <v>1.8343234396774</v>
      </c>
      <c r="E32" s="25">
        <v>0</v>
      </c>
      <c r="F32" s="25">
        <v>0</v>
      </c>
      <c r="G32" s="26">
        <v>4.4622343648063</v>
      </c>
      <c r="H32" s="24">
        <v>434.07706381612167</v>
      </c>
      <c r="I32" s="25">
        <v>28.4236906380942</v>
      </c>
      <c r="J32" s="25">
        <v>0</v>
      </c>
      <c r="K32" s="25">
        <v>0</v>
      </c>
      <c r="L32" s="26">
        <v>226.3934024749698</v>
      </c>
      <c r="M32" s="44">
        <v>0</v>
      </c>
      <c r="N32" s="45">
        <v>0</v>
      </c>
      <c r="O32" s="45">
        <v>0</v>
      </c>
      <c r="P32" s="45">
        <v>0</v>
      </c>
      <c r="Q32" s="46">
        <v>0</v>
      </c>
      <c r="R32" s="24">
        <v>77.85783579203769</v>
      </c>
      <c r="S32" s="25">
        <v>0.8668804182901001</v>
      </c>
      <c r="T32" s="25">
        <v>0</v>
      </c>
      <c r="U32" s="25">
        <v>0</v>
      </c>
      <c r="V32" s="26">
        <v>12.867527388188496</v>
      </c>
      <c r="W32" s="44">
        <v>0</v>
      </c>
      <c r="X32" s="45">
        <v>0</v>
      </c>
      <c r="Y32" s="45">
        <v>0</v>
      </c>
      <c r="Z32" s="45">
        <v>0</v>
      </c>
      <c r="AA32" s="46">
        <v>0</v>
      </c>
      <c r="AB32" s="44">
        <v>4.065002866445403</v>
      </c>
      <c r="AC32" s="45">
        <v>0</v>
      </c>
      <c r="AD32" s="45">
        <v>0</v>
      </c>
      <c r="AE32" s="45">
        <v>0</v>
      </c>
      <c r="AF32" s="46">
        <v>3.8342766726433997</v>
      </c>
      <c r="AG32" s="44">
        <v>0</v>
      </c>
      <c r="AH32" s="45">
        <v>0</v>
      </c>
      <c r="AI32" s="45">
        <v>0</v>
      </c>
      <c r="AJ32" s="45">
        <v>0</v>
      </c>
      <c r="AK32" s="46">
        <v>0</v>
      </c>
      <c r="AL32" s="44">
        <v>0.27966016751530004</v>
      </c>
      <c r="AM32" s="45">
        <v>0</v>
      </c>
      <c r="AN32" s="45">
        <v>0</v>
      </c>
      <c r="AO32" s="45">
        <v>0</v>
      </c>
      <c r="AP32" s="46">
        <v>0</v>
      </c>
      <c r="AQ32" s="44">
        <v>0</v>
      </c>
      <c r="AR32" s="45">
        <v>0</v>
      </c>
      <c r="AS32" s="45">
        <v>0</v>
      </c>
      <c r="AT32" s="45">
        <v>0</v>
      </c>
      <c r="AU32" s="46">
        <v>0</v>
      </c>
      <c r="AV32" s="69">
        <v>61.51865982503556</v>
      </c>
      <c r="AW32" s="45">
        <v>1.333543692192</v>
      </c>
      <c r="AX32" s="45">
        <v>0</v>
      </c>
      <c r="AY32" s="45">
        <v>0</v>
      </c>
      <c r="AZ32" s="46">
        <v>39.243785605960305</v>
      </c>
      <c r="BA32" s="44">
        <v>0</v>
      </c>
      <c r="BB32" s="45">
        <v>0</v>
      </c>
      <c r="BC32" s="45">
        <v>0</v>
      </c>
      <c r="BD32" s="45">
        <v>0</v>
      </c>
      <c r="BE32" s="46">
        <v>0</v>
      </c>
      <c r="BF32" s="44">
        <v>13.1429802665268</v>
      </c>
      <c r="BG32" s="45">
        <v>0.0572632659676</v>
      </c>
      <c r="BH32" s="45">
        <v>0</v>
      </c>
      <c r="BI32" s="45">
        <v>0</v>
      </c>
      <c r="BJ32" s="46">
        <v>3.218789518128</v>
      </c>
      <c r="BK32" s="64">
        <f>SUM(C32:BJ32)</f>
        <v>913.4769202126</v>
      </c>
    </row>
    <row r="33" spans="1:63" s="41" customFormat="1" ht="12.75">
      <c r="A33" s="49"/>
      <c r="B33" s="50" t="s">
        <v>86</v>
      </c>
      <c r="C33" s="24">
        <f>+C32</f>
        <v>0</v>
      </c>
      <c r="D33" s="25">
        <f aca="true" t="shared" si="4" ref="D33:BK33">+D32</f>
        <v>1.8343234396774</v>
      </c>
      <c r="E33" s="25">
        <f t="shared" si="4"/>
        <v>0</v>
      </c>
      <c r="F33" s="25">
        <f t="shared" si="4"/>
        <v>0</v>
      </c>
      <c r="G33" s="26">
        <f t="shared" si="4"/>
        <v>4.4622343648063</v>
      </c>
      <c r="H33" s="24">
        <f t="shared" si="4"/>
        <v>434.07706381612167</v>
      </c>
      <c r="I33" s="25">
        <f t="shared" si="4"/>
        <v>28.4236906380942</v>
      </c>
      <c r="J33" s="25">
        <f t="shared" si="4"/>
        <v>0</v>
      </c>
      <c r="K33" s="25">
        <f t="shared" si="4"/>
        <v>0</v>
      </c>
      <c r="L33" s="26">
        <f t="shared" si="4"/>
        <v>226.3934024749698</v>
      </c>
      <c r="M33" s="24">
        <f t="shared" si="4"/>
        <v>0</v>
      </c>
      <c r="N33" s="25">
        <f t="shared" si="4"/>
        <v>0</v>
      </c>
      <c r="O33" s="25">
        <f t="shared" si="4"/>
        <v>0</v>
      </c>
      <c r="P33" s="25">
        <f t="shared" si="4"/>
        <v>0</v>
      </c>
      <c r="Q33" s="26">
        <f t="shared" si="4"/>
        <v>0</v>
      </c>
      <c r="R33" s="24">
        <f t="shared" si="4"/>
        <v>77.85783579203769</v>
      </c>
      <c r="S33" s="25">
        <f t="shared" si="4"/>
        <v>0.8668804182901001</v>
      </c>
      <c r="T33" s="25">
        <f t="shared" si="4"/>
        <v>0</v>
      </c>
      <c r="U33" s="25">
        <f t="shared" si="4"/>
        <v>0</v>
      </c>
      <c r="V33" s="26">
        <f t="shared" si="4"/>
        <v>12.867527388188496</v>
      </c>
      <c r="W33" s="24">
        <f t="shared" si="4"/>
        <v>0</v>
      </c>
      <c r="X33" s="25">
        <f t="shared" si="4"/>
        <v>0</v>
      </c>
      <c r="Y33" s="25">
        <f t="shared" si="4"/>
        <v>0</v>
      </c>
      <c r="Z33" s="25">
        <f t="shared" si="4"/>
        <v>0</v>
      </c>
      <c r="AA33" s="26">
        <f t="shared" si="4"/>
        <v>0</v>
      </c>
      <c r="AB33" s="24">
        <f t="shared" si="4"/>
        <v>4.065002866445403</v>
      </c>
      <c r="AC33" s="25">
        <f t="shared" si="4"/>
        <v>0</v>
      </c>
      <c r="AD33" s="25">
        <f t="shared" si="4"/>
        <v>0</v>
      </c>
      <c r="AE33" s="25">
        <f t="shared" si="4"/>
        <v>0</v>
      </c>
      <c r="AF33" s="26">
        <f t="shared" si="4"/>
        <v>3.8342766726433997</v>
      </c>
      <c r="AG33" s="24">
        <f t="shared" si="4"/>
        <v>0</v>
      </c>
      <c r="AH33" s="25">
        <f t="shared" si="4"/>
        <v>0</v>
      </c>
      <c r="AI33" s="25">
        <f t="shared" si="4"/>
        <v>0</v>
      </c>
      <c r="AJ33" s="25">
        <f t="shared" si="4"/>
        <v>0</v>
      </c>
      <c r="AK33" s="26">
        <f t="shared" si="4"/>
        <v>0</v>
      </c>
      <c r="AL33" s="24">
        <f t="shared" si="4"/>
        <v>0.27966016751530004</v>
      </c>
      <c r="AM33" s="25">
        <f t="shared" si="4"/>
        <v>0</v>
      </c>
      <c r="AN33" s="25">
        <f t="shared" si="4"/>
        <v>0</v>
      </c>
      <c r="AO33" s="25">
        <f t="shared" si="4"/>
        <v>0</v>
      </c>
      <c r="AP33" s="26">
        <f t="shared" si="4"/>
        <v>0</v>
      </c>
      <c r="AQ33" s="24">
        <f t="shared" si="4"/>
        <v>0</v>
      </c>
      <c r="AR33" s="25">
        <f t="shared" si="4"/>
        <v>0</v>
      </c>
      <c r="AS33" s="25">
        <f t="shared" si="4"/>
        <v>0</v>
      </c>
      <c r="AT33" s="25">
        <f t="shared" si="4"/>
        <v>0</v>
      </c>
      <c r="AU33" s="26">
        <f t="shared" si="4"/>
        <v>0</v>
      </c>
      <c r="AV33" s="24">
        <f t="shared" si="4"/>
        <v>61.51865982503556</v>
      </c>
      <c r="AW33" s="25">
        <f t="shared" si="4"/>
        <v>1.333543692192</v>
      </c>
      <c r="AX33" s="25">
        <f t="shared" si="4"/>
        <v>0</v>
      </c>
      <c r="AY33" s="25">
        <f t="shared" si="4"/>
        <v>0</v>
      </c>
      <c r="AZ33" s="26">
        <f t="shared" si="4"/>
        <v>39.243785605960305</v>
      </c>
      <c r="BA33" s="24">
        <f t="shared" si="4"/>
        <v>0</v>
      </c>
      <c r="BB33" s="25">
        <f t="shared" si="4"/>
        <v>0</v>
      </c>
      <c r="BC33" s="25">
        <f t="shared" si="4"/>
        <v>0</v>
      </c>
      <c r="BD33" s="25">
        <f t="shared" si="4"/>
        <v>0</v>
      </c>
      <c r="BE33" s="26">
        <f t="shared" si="4"/>
        <v>0</v>
      </c>
      <c r="BF33" s="24">
        <f t="shared" si="4"/>
        <v>13.1429802665268</v>
      </c>
      <c r="BG33" s="25">
        <f t="shared" si="4"/>
        <v>0.0572632659676</v>
      </c>
      <c r="BH33" s="25">
        <f t="shared" si="4"/>
        <v>0</v>
      </c>
      <c r="BI33" s="25">
        <f t="shared" si="4"/>
        <v>0</v>
      </c>
      <c r="BJ33" s="26">
        <f t="shared" si="4"/>
        <v>3.218789518128</v>
      </c>
      <c r="BK33" s="44">
        <f t="shared" si="4"/>
        <v>913.4769202126</v>
      </c>
    </row>
    <row r="34" spans="1:63" s="41" customFormat="1" ht="12.75">
      <c r="A34" s="49"/>
      <c r="B34" s="53" t="s">
        <v>84</v>
      </c>
      <c r="C34" s="44">
        <f>+C33+C30</f>
        <v>0</v>
      </c>
      <c r="D34" s="45">
        <f aca="true" t="shared" si="5" ref="D34:BJ34">+D33+D30</f>
        <v>2.1048768940644</v>
      </c>
      <c r="E34" s="45">
        <f t="shared" si="5"/>
        <v>0</v>
      </c>
      <c r="F34" s="45">
        <f t="shared" si="5"/>
        <v>0</v>
      </c>
      <c r="G34" s="46">
        <f t="shared" si="5"/>
        <v>4.4622343648063</v>
      </c>
      <c r="H34" s="44">
        <f t="shared" si="5"/>
        <v>478.3742567024531</v>
      </c>
      <c r="I34" s="45">
        <f t="shared" si="5"/>
        <v>28.4236906380942</v>
      </c>
      <c r="J34" s="45">
        <f t="shared" si="5"/>
        <v>0</v>
      </c>
      <c r="K34" s="45">
        <f t="shared" si="5"/>
        <v>0</v>
      </c>
      <c r="L34" s="46">
        <f t="shared" si="5"/>
        <v>231.7980985535408</v>
      </c>
      <c r="M34" s="44">
        <f t="shared" si="5"/>
        <v>0</v>
      </c>
      <c r="N34" s="45">
        <f t="shared" si="5"/>
        <v>0</v>
      </c>
      <c r="O34" s="45">
        <f t="shared" si="5"/>
        <v>0</v>
      </c>
      <c r="P34" s="45">
        <f t="shared" si="5"/>
        <v>0</v>
      </c>
      <c r="Q34" s="46">
        <f t="shared" si="5"/>
        <v>0</v>
      </c>
      <c r="R34" s="44">
        <f t="shared" si="5"/>
        <v>91.41018438484417</v>
      </c>
      <c r="S34" s="45">
        <f t="shared" si="5"/>
        <v>0.8668804182901001</v>
      </c>
      <c r="T34" s="45">
        <f t="shared" si="5"/>
        <v>0</v>
      </c>
      <c r="U34" s="45">
        <f t="shared" si="5"/>
        <v>0</v>
      </c>
      <c r="V34" s="46">
        <f t="shared" si="5"/>
        <v>13.612558729283595</v>
      </c>
      <c r="W34" s="44">
        <f t="shared" si="5"/>
        <v>0</v>
      </c>
      <c r="X34" s="45">
        <f t="shared" si="5"/>
        <v>0</v>
      </c>
      <c r="Y34" s="45">
        <f t="shared" si="5"/>
        <v>0</v>
      </c>
      <c r="Z34" s="45">
        <f t="shared" si="5"/>
        <v>0</v>
      </c>
      <c r="AA34" s="46">
        <f t="shared" si="5"/>
        <v>0</v>
      </c>
      <c r="AB34" s="44">
        <f t="shared" si="5"/>
        <v>4.211399306025103</v>
      </c>
      <c r="AC34" s="45">
        <f t="shared" si="5"/>
        <v>0</v>
      </c>
      <c r="AD34" s="45">
        <f t="shared" si="5"/>
        <v>0</v>
      </c>
      <c r="AE34" s="45">
        <f t="shared" si="5"/>
        <v>0</v>
      </c>
      <c r="AF34" s="46">
        <f t="shared" si="5"/>
        <v>3.8906905027076997</v>
      </c>
      <c r="AG34" s="44">
        <f t="shared" si="5"/>
        <v>0</v>
      </c>
      <c r="AH34" s="45">
        <f t="shared" si="5"/>
        <v>0</v>
      </c>
      <c r="AI34" s="45">
        <f t="shared" si="5"/>
        <v>0</v>
      </c>
      <c r="AJ34" s="45">
        <f t="shared" si="5"/>
        <v>0</v>
      </c>
      <c r="AK34" s="46">
        <f t="shared" si="5"/>
        <v>0</v>
      </c>
      <c r="AL34" s="44">
        <f t="shared" si="5"/>
        <v>0.28696318848290003</v>
      </c>
      <c r="AM34" s="45">
        <f t="shared" si="5"/>
        <v>0</v>
      </c>
      <c r="AN34" s="45">
        <f t="shared" si="5"/>
        <v>0</v>
      </c>
      <c r="AO34" s="45">
        <f t="shared" si="5"/>
        <v>0</v>
      </c>
      <c r="AP34" s="46">
        <f t="shared" si="5"/>
        <v>0</v>
      </c>
      <c r="AQ34" s="44">
        <f t="shared" si="5"/>
        <v>0</v>
      </c>
      <c r="AR34" s="45">
        <f t="shared" si="5"/>
        <v>0</v>
      </c>
      <c r="AS34" s="45">
        <f t="shared" si="5"/>
        <v>0</v>
      </c>
      <c r="AT34" s="45">
        <f t="shared" si="5"/>
        <v>0</v>
      </c>
      <c r="AU34" s="46">
        <f t="shared" si="5"/>
        <v>0</v>
      </c>
      <c r="AV34" s="44">
        <f t="shared" si="5"/>
        <v>66.53356819382331</v>
      </c>
      <c r="AW34" s="45">
        <f t="shared" si="5"/>
        <v>1.3354141346433002</v>
      </c>
      <c r="AX34" s="45">
        <f t="shared" si="5"/>
        <v>0</v>
      </c>
      <c r="AY34" s="45">
        <f t="shared" si="5"/>
        <v>0</v>
      </c>
      <c r="AZ34" s="46">
        <f t="shared" si="5"/>
        <v>39.4367228260564</v>
      </c>
      <c r="BA34" s="44">
        <f t="shared" si="5"/>
        <v>0</v>
      </c>
      <c r="BB34" s="45">
        <f t="shared" si="5"/>
        <v>0</v>
      </c>
      <c r="BC34" s="45">
        <f t="shared" si="5"/>
        <v>0</v>
      </c>
      <c r="BD34" s="45">
        <f t="shared" si="5"/>
        <v>0</v>
      </c>
      <c r="BE34" s="46">
        <f t="shared" si="5"/>
        <v>0</v>
      </c>
      <c r="BF34" s="44">
        <f t="shared" si="5"/>
        <v>15.420749038920995</v>
      </c>
      <c r="BG34" s="45">
        <f t="shared" si="5"/>
        <v>0.0572632659676</v>
      </c>
      <c r="BH34" s="45">
        <f t="shared" si="5"/>
        <v>0</v>
      </c>
      <c r="BI34" s="45">
        <f t="shared" si="5"/>
        <v>0</v>
      </c>
      <c r="BJ34" s="46">
        <f t="shared" si="5"/>
        <v>3.2419288539020004</v>
      </c>
      <c r="BK34" s="54">
        <f>+BK33+BK30</f>
        <v>985.467479995906</v>
      </c>
    </row>
    <row r="35" spans="1:63" s="41" customFormat="1" ht="3" customHeight="1">
      <c r="A35" s="49"/>
      <c r="B35" s="52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9"/>
    </row>
    <row r="36" spans="1:63" s="41" customFormat="1" ht="12.75">
      <c r="A36" s="49" t="s">
        <v>16</v>
      </c>
      <c r="B36" s="55" t="s">
        <v>8</v>
      </c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9"/>
    </row>
    <row r="37" spans="1:63" s="41" customFormat="1" ht="12.75">
      <c r="A37" s="49" t="s">
        <v>76</v>
      </c>
      <c r="B37" s="52" t="s">
        <v>17</v>
      </c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</row>
    <row r="38" spans="1:63" s="41" customFormat="1" ht="12.75">
      <c r="A38" s="49"/>
      <c r="B38" s="50" t="s">
        <v>36</v>
      </c>
      <c r="C38" s="44">
        <v>0</v>
      </c>
      <c r="D38" s="45">
        <v>0</v>
      </c>
      <c r="E38" s="45">
        <v>0</v>
      </c>
      <c r="F38" s="45">
        <v>0</v>
      </c>
      <c r="G38" s="46">
        <v>0</v>
      </c>
      <c r="H38" s="44">
        <v>0</v>
      </c>
      <c r="I38" s="45">
        <v>0</v>
      </c>
      <c r="J38" s="45">
        <v>0</v>
      </c>
      <c r="K38" s="45">
        <v>0</v>
      </c>
      <c r="L38" s="46">
        <v>0</v>
      </c>
      <c r="M38" s="44">
        <v>0</v>
      </c>
      <c r="N38" s="45">
        <v>0</v>
      </c>
      <c r="O38" s="45">
        <v>0</v>
      </c>
      <c r="P38" s="45">
        <v>0</v>
      </c>
      <c r="Q38" s="46">
        <v>0</v>
      </c>
      <c r="R38" s="44">
        <v>0</v>
      </c>
      <c r="S38" s="45">
        <v>0</v>
      </c>
      <c r="T38" s="45">
        <v>0</v>
      </c>
      <c r="U38" s="45">
        <v>0</v>
      </c>
      <c r="V38" s="46">
        <v>0</v>
      </c>
      <c r="W38" s="44">
        <v>0</v>
      </c>
      <c r="X38" s="45">
        <v>0</v>
      </c>
      <c r="Y38" s="45">
        <v>0</v>
      </c>
      <c r="Z38" s="45">
        <v>0</v>
      </c>
      <c r="AA38" s="46">
        <v>0</v>
      </c>
      <c r="AB38" s="44">
        <v>0</v>
      </c>
      <c r="AC38" s="45">
        <v>0</v>
      </c>
      <c r="AD38" s="45">
        <v>0</v>
      </c>
      <c r="AE38" s="45">
        <v>0</v>
      </c>
      <c r="AF38" s="46">
        <v>0</v>
      </c>
      <c r="AG38" s="44">
        <v>0</v>
      </c>
      <c r="AH38" s="45">
        <v>0</v>
      </c>
      <c r="AI38" s="45">
        <v>0</v>
      </c>
      <c r="AJ38" s="45">
        <v>0</v>
      </c>
      <c r="AK38" s="46">
        <v>0</v>
      </c>
      <c r="AL38" s="44">
        <v>0</v>
      </c>
      <c r="AM38" s="45">
        <v>0</v>
      </c>
      <c r="AN38" s="45">
        <v>0</v>
      </c>
      <c r="AO38" s="45">
        <v>0</v>
      </c>
      <c r="AP38" s="46">
        <v>0</v>
      </c>
      <c r="AQ38" s="44">
        <v>0</v>
      </c>
      <c r="AR38" s="45">
        <v>0</v>
      </c>
      <c r="AS38" s="45">
        <v>0</v>
      </c>
      <c r="AT38" s="45">
        <v>0</v>
      </c>
      <c r="AU38" s="46">
        <v>0</v>
      </c>
      <c r="AV38" s="44">
        <v>0</v>
      </c>
      <c r="AW38" s="45">
        <v>0</v>
      </c>
      <c r="AX38" s="45">
        <v>0</v>
      </c>
      <c r="AY38" s="45">
        <v>0</v>
      </c>
      <c r="AZ38" s="46">
        <v>0</v>
      </c>
      <c r="BA38" s="44">
        <v>0</v>
      </c>
      <c r="BB38" s="45">
        <v>0</v>
      </c>
      <c r="BC38" s="45">
        <v>0</v>
      </c>
      <c r="BD38" s="45">
        <v>0</v>
      </c>
      <c r="BE38" s="46">
        <v>0</v>
      </c>
      <c r="BF38" s="44">
        <v>0</v>
      </c>
      <c r="BG38" s="45">
        <v>0</v>
      </c>
      <c r="BH38" s="45">
        <v>0</v>
      </c>
      <c r="BI38" s="45">
        <v>0</v>
      </c>
      <c r="BJ38" s="46">
        <v>0</v>
      </c>
      <c r="BK38" s="47">
        <v>0</v>
      </c>
    </row>
    <row r="39" spans="1:63" s="41" customFormat="1" ht="12.75">
      <c r="A39" s="49"/>
      <c r="B39" s="53" t="s">
        <v>83</v>
      </c>
      <c r="C39" s="44">
        <v>0</v>
      </c>
      <c r="D39" s="45">
        <v>0</v>
      </c>
      <c r="E39" s="45">
        <v>0</v>
      </c>
      <c r="F39" s="45">
        <v>0</v>
      </c>
      <c r="G39" s="46">
        <v>0</v>
      </c>
      <c r="H39" s="44">
        <v>0</v>
      </c>
      <c r="I39" s="45">
        <v>0</v>
      </c>
      <c r="J39" s="45">
        <v>0</v>
      </c>
      <c r="K39" s="45">
        <v>0</v>
      </c>
      <c r="L39" s="46">
        <v>0</v>
      </c>
      <c r="M39" s="44">
        <v>0</v>
      </c>
      <c r="N39" s="45">
        <v>0</v>
      </c>
      <c r="O39" s="45">
        <v>0</v>
      </c>
      <c r="P39" s="45">
        <v>0</v>
      </c>
      <c r="Q39" s="46">
        <v>0</v>
      </c>
      <c r="R39" s="44">
        <v>0</v>
      </c>
      <c r="S39" s="45">
        <v>0</v>
      </c>
      <c r="T39" s="45">
        <v>0</v>
      </c>
      <c r="U39" s="45">
        <v>0</v>
      </c>
      <c r="V39" s="46">
        <v>0</v>
      </c>
      <c r="W39" s="44">
        <v>0</v>
      </c>
      <c r="X39" s="45">
        <v>0</v>
      </c>
      <c r="Y39" s="45">
        <v>0</v>
      </c>
      <c r="Z39" s="45">
        <v>0</v>
      </c>
      <c r="AA39" s="46">
        <v>0</v>
      </c>
      <c r="AB39" s="44">
        <v>0</v>
      </c>
      <c r="AC39" s="45">
        <v>0</v>
      </c>
      <c r="AD39" s="45">
        <v>0</v>
      </c>
      <c r="AE39" s="45">
        <v>0</v>
      </c>
      <c r="AF39" s="46">
        <v>0</v>
      </c>
      <c r="AG39" s="44">
        <v>0</v>
      </c>
      <c r="AH39" s="45">
        <v>0</v>
      </c>
      <c r="AI39" s="45">
        <v>0</v>
      </c>
      <c r="AJ39" s="45">
        <v>0</v>
      </c>
      <c r="AK39" s="46">
        <v>0</v>
      </c>
      <c r="AL39" s="44">
        <v>0</v>
      </c>
      <c r="AM39" s="45">
        <v>0</v>
      </c>
      <c r="AN39" s="45">
        <v>0</v>
      </c>
      <c r="AO39" s="45">
        <v>0</v>
      </c>
      <c r="AP39" s="46">
        <v>0</v>
      </c>
      <c r="AQ39" s="44">
        <v>0</v>
      </c>
      <c r="AR39" s="45">
        <v>0</v>
      </c>
      <c r="AS39" s="45">
        <v>0</v>
      </c>
      <c r="AT39" s="45">
        <v>0</v>
      </c>
      <c r="AU39" s="46">
        <v>0</v>
      </c>
      <c r="AV39" s="44">
        <v>0</v>
      </c>
      <c r="AW39" s="45">
        <v>0</v>
      </c>
      <c r="AX39" s="45">
        <v>0</v>
      </c>
      <c r="AY39" s="45">
        <v>0</v>
      </c>
      <c r="AZ39" s="46">
        <v>0</v>
      </c>
      <c r="BA39" s="44">
        <v>0</v>
      </c>
      <c r="BB39" s="45">
        <v>0</v>
      </c>
      <c r="BC39" s="45">
        <v>0</v>
      </c>
      <c r="BD39" s="45">
        <v>0</v>
      </c>
      <c r="BE39" s="46">
        <v>0</v>
      </c>
      <c r="BF39" s="44">
        <v>0</v>
      </c>
      <c r="BG39" s="45">
        <v>0</v>
      </c>
      <c r="BH39" s="45">
        <v>0</v>
      </c>
      <c r="BI39" s="45">
        <v>0</v>
      </c>
      <c r="BJ39" s="46">
        <v>0</v>
      </c>
      <c r="BK39" s="47">
        <v>0</v>
      </c>
    </row>
    <row r="40" spans="1:63" s="41" customFormat="1" ht="2.25" customHeight="1">
      <c r="A40" s="49"/>
      <c r="B40" s="52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9"/>
    </row>
    <row r="41" spans="1:63" s="41" customFormat="1" ht="12.75">
      <c r="A41" s="49" t="s">
        <v>4</v>
      </c>
      <c r="B41" s="55" t="s">
        <v>9</v>
      </c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9"/>
    </row>
    <row r="42" spans="1:63" s="41" customFormat="1" ht="12.75">
      <c r="A42" s="49" t="s">
        <v>76</v>
      </c>
      <c r="B42" s="52" t="s">
        <v>18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9"/>
    </row>
    <row r="43" spans="1:63" s="41" customFormat="1" ht="12.75">
      <c r="A43" s="49"/>
      <c r="B43" s="50" t="s">
        <v>102</v>
      </c>
      <c r="C43" s="56">
        <v>0</v>
      </c>
      <c r="D43" s="57">
        <v>1.8279337389199999</v>
      </c>
      <c r="E43" s="58">
        <v>0</v>
      </c>
      <c r="F43" s="58">
        <v>0</v>
      </c>
      <c r="G43" s="59">
        <v>0.89892870496</v>
      </c>
      <c r="H43" s="44">
        <v>15.40670344086696</v>
      </c>
      <c r="I43" s="45">
        <v>16.58131277485788</v>
      </c>
      <c r="J43" s="45">
        <v>0</v>
      </c>
      <c r="K43" s="45">
        <v>0</v>
      </c>
      <c r="L43" s="46">
        <v>13.213219461136008</v>
      </c>
      <c r="M43" s="56">
        <v>0</v>
      </c>
      <c r="N43" s="57">
        <v>0</v>
      </c>
      <c r="O43" s="57">
        <v>0</v>
      </c>
      <c r="P43" s="57">
        <v>0</v>
      </c>
      <c r="Q43" s="59">
        <v>0</v>
      </c>
      <c r="R43" s="44">
        <v>4.555042517558039</v>
      </c>
      <c r="S43" s="45">
        <v>0.0019771159199999996</v>
      </c>
      <c r="T43" s="45">
        <v>0</v>
      </c>
      <c r="U43" s="45">
        <v>0</v>
      </c>
      <c r="V43" s="46">
        <v>0.10412810511999998</v>
      </c>
      <c r="W43" s="44">
        <v>0</v>
      </c>
      <c r="X43" s="45">
        <v>0</v>
      </c>
      <c r="Y43" s="45">
        <v>0</v>
      </c>
      <c r="Z43" s="45">
        <v>0</v>
      </c>
      <c r="AA43" s="46">
        <v>0</v>
      </c>
      <c r="AB43" s="44">
        <v>0</v>
      </c>
      <c r="AC43" s="45">
        <v>0</v>
      </c>
      <c r="AD43" s="45">
        <v>0</v>
      </c>
      <c r="AE43" s="45">
        <v>0</v>
      </c>
      <c r="AF43" s="46">
        <v>0</v>
      </c>
      <c r="AG43" s="44">
        <v>0</v>
      </c>
      <c r="AH43" s="45">
        <v>0</v>
      </c>
      <c r="AI43" s="45">
        <v>0</v>
      </c>
      <c r="AJ43" s="45">
        <v>0</v>
      </c>
      <c r="AK43" s="46">
        <v>0</v>
      </c>
      <c r="AL43" s="44">
        <v>0</v>
      </c>
      <c r="AM43" s="45">
        <v>0</v>
      </c>
      <c r="AN43" s="45">
        <v>0</v>
      </c>
      <c r="AO43" s="45">
        <v>0</v>
      </c>
      <c r="AP43" s="46">
        <v>0</v>
      </c>
      <c r="AQ43" s="44">
        <v>0</v>
      </c>
      <c r="AR43" s="45">
        <v>0</v>
      </c>
      <c r="AS43" s="45">
        <v>0</v>
      </c>
      <c r="AT43" s="45">
        <v>0</v>
      </c>
      <c r="AU43" s="46">
        <v>0</v>
      </c>
      <c r="AV43" s="44">
        <v>0</v>
      </c>
      <c r="AW43" s="45">
        <v>0</v>
      </c>
      <c r="AX43" s="45">
        <v>0</v>
      </c>
      <c r="AY43" s="45">
        <v>0</v>
      </c>
      <c r="AZ43" s="46">
        <v>0</v>
      </c>
      <c r="BA43" s="44">
        <v>0</v>
      </c>
      <c r="BB43" s="45">
        <v>0</v>
      </c>
      <c r="BC43" s="45">
        <v>0</v>
      </c>
      <c r="BD43" s="45">
        <v>0</v>
      </c>
      <c r="BE43" s="46">
        <v>0</v>
      </c>
      <c r="BF43" s="44">
        <v>0</v>
      </c>
      <c r="BG43" s="45">
        <v>0</v>
      </c>
      <c r="BH43" s="45">
        <v>0</v>
      </c>
      <c r="BI43" s="45">
        <v>0</v>
      </c>
      <c r="BJ43" s="46">
        <v>0</v>
      </c>
      <c r="BK43" s="64">
        <f>SUM(C43:BJ43)</f>
        <v>52.589245859338874</v>
      </c>
    </row>
    <row r="44" spans="1:63" s="41" customFormat="1" ht="12.75">
      <c r="A44" s="49"/>
      <c r="B44" s="50" t="s">
        <v>85</v>
      </c>
      <c r="C44" s="24">
        <f>C43</f>
        <v>0</v>
      </c>
      <c r="D44" s="25">
        <f>D43</f>
        <v>1.8279337389199999</v>
      </c>
      <c r="E44" s="25">
        <f>E43</f>
        <v>0</v>
      </c>
      <c r="F44" s="25">
        <f>F43</f>
        <v>0</v>
      </c>
      <c r="G44" s="26">
        <f>G43</f>
        <v>0.89892870496</v>
      </c>
      <c r="H44" s="24">
        <f aca="true" t="shared" si="6" ref="H44:BK44">H43</f>
        <v>15.40670344086696</v>
      </c>
      <c r="I44" s="25">
        <f t="shared" si="6"/>
        <v>16.58131277485788</v>
      </c>
      <c r="J44" s="25">
        <f t="shared" si="6"/>
        <v>0</v>
      </c>
      <c r="K44" s="25">
        <f t="shared" si="6"/>
        <v>0</v>
      </c>
      <c r="L44" s="26">
        <f t="shared" si="6"/>
        <v>13.213219461136008</v>
      </c>
      <c r="M44" s="24">
        <f t="shared" si="6"/>
        <v>0</v>
      </c>
      <c r="N44" s="25">
        <f t="shared" si="6"/>
        <v>0</v>
      </c>
      <c r="O44" s="25">
        <f t="shared" si="6"/>
        <v>0</v>
      </c>
      <c r="P44" s="25">
        <f t="shared" si="6"/>
        <v>0</v>
      </c>
      <c r="Q44" s="26">
        <f t="shared" si="6"/>
        <v>0</v>
      </c>
      <c r="R44" s="24">
        <f t="shared" si="6"/>
        <v>4.555042517558039</v>
      </c>
      <c r="S44" s="25">
        <f t="shared" si="6"/>
        <v>0.0019771159199999996</v>
      </c>
      <c r="T44" s="25">
        <f t="shared" si="6"/>
        <v>0</v>
      </c>
      <c r="U44" s="25">
        <f t="shared" si="6"/>
        <v>0</v>
      </c>
      <c r="V44" s="26">
        <f t="shared" si="6"/>
        <v>0.10412810511999998</v>
      </c>
      <c r="W44" s="24">
        <f t="shared" si="6"/>
        <v>0</v>
      </c>
      <c r="X44" s="25">
        <f t="shared" si="6"/>
        <v>0</v>
      </c>
      <c r="Y44" s="25">
        <f t="shared" si="6"/>
        <v>0</v>
      </c>
      <c r="Z44" s="25">
        <f t="shared" si="6"/>
        <v>0</v>
      </c>
      <c r="AA44" s="26">
        <f t="shared" si="6"/>
        <v>0</v>
      </c>
      <c r="AB44" s="24">
        <f t="shared" si="6"/>
        <v>0</v>
      </c>
      <c r="AC44" s="25">
        <f t="shared" si="6"/>
        <v>0</v>
      </c>
      <c r="AD44" s="25">
        <f t="shared" si="6"/>
        <v>0</v>
      </c>
      <c r="AE44" s="25">
        <f t="shared" si="6"/>
        <v>0</v>
      </c>
      <c r="AF44" s="26">
        <f t="shared" si="6"/>
        <v>0</v>
      </c>
      <c r="AG44" s="24">
        <f t="shared" si="6"/>
        <v>0</v>
      </c>
      <c r="AH44" s="25">
        <f t="shared" si="6"/>
        <v>0</v>
      </c>
      <c r="AI44" s="25">
        <f t="shared" si="6"/>
        <v>0</v>
      </c>
      <c r="AJ44" s="25">
        <f t="shared" si="6"/>
        <v>0</v>
      </c>
      <c r="AK44" s="26">
        <f t="shared" si="6"/>
        <v>0</v>
      </c>
      <c r="AL44" s="24">
        <f t="shared" si="6"/>
        <v>0</v>
      </c>
      <c r="AM44" s="25">
        <f t="shared" si="6"/>
        <v>0</v>
      </c>
      <c r="AN44" s="25">
        <f t="shared" si="6"/>
        <v>0</v>
      </c>
      <c r="AO44" s="25">
        <f t="shared" si="6"/>
        <v>0</v>
      </c>
      <c r="AP44" s="26">
        <f t="shared" si="6"/>
        <v>0</v>
      </c>
      <c r="AQ44" s="24">
        <f t="shared" si="6"/>
        <v>0</v>
      </c>
      <c r="AR44" s="25">
        <f t="shared" si="6"/>
        <v>0</v>
      </c>
      <c r="AS44" s="25">
        <f t="shared" si="6"/>
        <v>0</v>
      </c>
      <c r="AT44" s="25">
        <f t="shared" si="6"/>
        <v>0</v>
      </c>
      <c r="AU44" s="26">
        <f t="shared" si="6"/>
        <v>0</v>
      </c>
      <c r="AV44" s="24">
        <f t="shared" si="6"/>
        <v>0</v>
      </c>
      <c r="AW44" s="25">
        <f t="shared" si="6"/>
        <v>0</v>
      </c>
      <c r="AX44" s="25">
        <f t="shared" si="6"/>
        <v>0</v>
      </c>
      <c r="AY44" s="25">
        <f t="shared" si="6"/>
        <v>0</v>
      </c>
      <c r="AZ44" s="26">
        <f t="shared" si="6"/>
        <v>0</v>
      </c>
      <c r="BA44" s="24">
        <f t="shared" si="6"/>
        <v>0</v>
      </c>
      <c r="BB44" s="25">
        <f t="shared" si="6"/>
        <v>0</v>
      </c>
      <c r="BC44" s="25">
        <f t="shared" si="6"/>
        <v>0</v>
      </c>
      <c r="BD44" s="25">
        <f t="shared" si="6"/>
        <v>0</v>
      </c>
      <c r="BE44" s="26">
        <f t="shared" si="6"/>
        <v>0</v>
      </c>
      <c r="BF44" s="24">
        <f t="shared" si="6"/>
        <v>0</v>
      </c>
      <c r="BG44" s="25">
        <f t="shared" si="6"/>
        <v>0</v>
      </c>
      <c r="BH44" s="25">
        <f t="shared" si="6"/>
        <v>0</v>
      </c>
      <c r="BI44" s="25">
        <f t="shared" si="6"/>
        <v>0</v>
      </c>
      <c r="BJ44" s="26">
        <f t="shared" si="6"/>
        <v>0</v>
      </c>
      <c r="BK44" s="65">
        <f t="shared" si="6"/>
        <v>52.589245859338874</v>
      </c>
    </row>
    <row r="45" spans="1:63" s="41" customFormat="1" ht="12.75">
      <c r="A45" s="49" t="s">
        <v>77</v>
      </c>
      <c r="B45" s="52" t="s">
        <v>19</v>
      </c>
      <c r="C45" s="77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9"/>
    </row>
    <row r="46" spans="1:63" s="41" customFormat="1" ht="12.75">
      <c r="A46" s="49"/>
      <c r="B46" s="71" t="s">
        <v>105</v>
      </c>
      <c r="C46" s="44">
        <v>0</v>
      </c>
      <c r="D46" s="57">
        <v>0.356798380764</v>
      </c>
      <c r="E46" s="45">
        <v>0</v>
      </c>
      <c r="F46" s="45">
        <v>0</v>
      </c>
      <c r="G46" s="46">
        <v>0</v>
      </c>
      <c r="H46" s="44">
        <v>1.3490225102499764</v>
      </c>
      <c r="I46" s="45">
        <v>0.312599183216</v>
      </c>
      <c r="J46" s="45">
        <v>0</v>
      </c>
      <c r="K46" s="45">
        <v>0</v>
      </c>
      <c r="L46" s="46">
        <v>2.3760135532039994</v>
      </c>
      <c r="M46" s="44">
        <v>0</v>
      </c>
      <c r="N46" s="60">
        <v>0</v>
      </c>
      <c r="O46" s="45">
        <v>0</v>
      </c>
      <c r="P46" s="45">
        <v>0</v>
      </c>
      <c r="Q46" s="46">
        <v>0</v>
      </c>
      <c r="R46" s="44">
        <v>0.21261476056599998</v>
      </c>
      <c r="S46" s="45">
        <v>0</v>
      </c>
      <c r="T46" s="45">
        <v>0</v>
      </c>
      <c r="U46" s="45">
        <v>0</v>
      </c>
      <c r="V46" s="46">
        <v>0</v>
      </c>
      <c r="W46" s="44">
        <v>0</v>
      </c>
      <c r="X46" s="45">
        <v>0</v>
      </c>
      <c r="Y46" s="45">
        <v>0</v>
      </c>
      <c r="Z46" s="45">
        <v>0</v>
      </c>
      <c r="AA46" s="46">
        <v>0</v>
      </c>
      <c r="AB46" s="44">
        <v>0</v>
      </c>
      <c r="AC46" s="45">
        <v>0</v>
      </c>
      <c r="AD46" s="45">
        <v>0</v>
      </c>
      <c r="AE46" s="45">
        <v>0</v>
      </c>
      <c r="AF46" s="46">
        <v>0</v>
      </c>
      <c r="AG46" s="44">
        <v>0</v>
      </c>
      <c r="AH46" s="45">
        <v>0</v>
      </c>
      <c r="AI46" s="45">
        <v>0</v>
      </c>
      <c r="AJ46" s="45">
        <v>0</v>
      </c>
      <c r="AK46" s="46">
        <v>0</v>
      </c>
      <c r="AL46" s="44">
        <v>0</v>
      </c>
      <c r="AM46" s="45">
        <v>0</v>
      </c>
      <c r="AN46" s="45">
        <v>0</v>
      </c>
      <c r="AO46" s="45">
        <v>0</v>
      </c>
      <c r="AP46" s="46">
        <v>0</v>
      </c>
      <c r="AQ46" s="44">
        <v>0</v>
      </c>
      <c r="AR46" s="45">
        <v>0</v>
      </c>
      <c r="AS46" s="45">
        <v>0</v>
      </c>
      <c r="AT46" s="45">
        <v>0</v>
      </c>
      <c r="AU46" s="46">
        <v>0</v>
      </c>
      <c r="AV46" s="44">
        <v>0</v>
      </c>
      <c r="AW46" s="45">
        <v>0</v>
      </c>
      <c r="AX46" s="45">
        <v>0</v>
      </c>
      <c r="AY46" s="45">
        <v>0</v>
      </c>
      <c r="AZ46" s="46">
        <v>0</v>
      </c>
      <c r="BA46" s="44">
        <v>0</v>
      </c>
      <c r="BB46" s="45">
        <v>0</v>
      </c>
      <c r="BC46" s="45">
        <v>0</v>
      </c>
      <c r="BD46" s="45">
        <v>0</v>
      </c>
      <c r="BE46" s="46">
        <v>0</v>
      </c>
      <c r="BF46" s="44">
        <v>0</v>
      </c>
      <c r="BG46" s="45">
        <v>0</v>
      </c>
      <c r="BH46" s="45">
        <v>0</v>
      </c>
      <c r="BI46" s="45">
        <v>0</v>
      </c>
      <c r="BJ46" s="46">
        <v>0</v>
      </c>
      <c r="BK46" s="64">
        <f>SUM(C46:BJ46)</f>
        <v>4.607048387999976</v>
      </c>
    </row>
    <row r="47" spans="1:63" s="41" customFormat="1" ht="12.75">
      <c r="A47" s="49"/>
      <c r="B47" s="50" t="s">
        <v>86</v>
      </c>
      <c r="C47" s="48">
        <f>C46</f>
        <v>0</v>
      </c>
      <c r="D47" s="70">
        <f aca="true" t="shared" si="7" ref="D47:BK47">D46</f>
        <v>0.356798380764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1.3490225102499764</v>
      </c>
      <c r="I47" s="70">
        <f t="shared" si="7"/>
        <v>0.312599183216</v>
      </c>
      <c r="J47" s="70">
        <f t="shared" si="7"/>
        <v>0</v>
      </c>
      <c r="K47" s="70">
        <f t="shared" si="7"/>
        <v>0</v>
      </c>
      <c r="L47" s="70">
        <f t="shared" si="7"/>
        <v>2.3760135532039994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0.21261476056599998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0">
        <f t="shared" si="7"/>
        <v>0</v>
      </c>
      <c r="AA47" s="70">
        <f t="shared" si="7"/>
        <v>0</v>
      </c>
      <c r="AB47" s="70">
        <f t="shared" si="7"/>
        <v>0</v>
      </c>
      <c r="AC47" s="70">
        <f t="shared" si="7"/>
        <v>0</v>
      </c>
      <c r="AD47" s="70">
        <f t="shared" si="7"/>
        <v>0</v>
      </c>
      <c r="AE47" s="70">
        <f t="shared" si="7"/>
        <v>0</v>
      </c>
      <c r="AF47" s="70">
        <f t="shared" si="7"/>
        <v>0</v>
      </c>
      <c r="AG47" s="70">
        <f t="shared" si="7"/>
        <v>0</v>
      </c>
      <c r="AH47" s="70">
        <f t="shared" si="7"/>
        <v>0</v>
      </c>
      <c r="AI47" s="70">
        <f t="shared" si="7"/>
        <v>0</v>
      </c>
      <c r="AJ47" s="70">
        <f t="shared" si="7"/>
        <v>0</v>
      </c>
      <c r="AK47" s="70">
        <f t="shared" si="7"/>
        <v>0</v>
      </c>
      <c r="AL47" s="70">
        <f t="shared" si="7"/>
        <v>0</v>
      </c>
      <c r="AM47" s="70">
        <f t="shared" si="7"/>
        <v>0</v>
      </c>
      <c r="AN47" s="70">
        <f t="shared" si="7"/>
        <v>0</v>
      </c>
      <c r="AO47" s="70">
        <f t="shared" si="7"/>
        <v>0</v>
      </c>
      <c r="AP47" s="70">
        <f t="shared" si="7"/>
        <v>0</v>
      </c>
      <c r="AQ47" s="70">
        <f t="shared" si="7"/>
        <v>0</v>
      </c>
      <c r="AR47" s="70">
        <f t="shared" si="7"/>
        <v>0</v>
      </c>
      <c r="AS47" s="70">
        <f t="shared" si="7"/>
        <v>0</v>
      </c>
      <c r="AT47" s="70">
        <f t="shared" si="7"/>
        <v>0</v>
      </c>
      <c r="AU47" s="70">
        <f t="shared" si="7"/>
        <v>0</v>
      </c>
      <c r="AV47" s="70">
        <f t="shared" si="7"/>
        <v>0</v>
      </c>
      <c r="AW47" s="70">
        <f t="shared" si="7"/>
        <v>0</v>
      </c>
      <c r="AX47" s="70">
        <f t="shared" si="7"/>
        <v>0</v>
      </c>
      <c r="AY47" s="70">
        <f t="shared" si="7"/>
        <v>0</v>
      </c>
      <c r="AZ47" s="70">
        <f t="shared" si="7"/>
        <v>0</v>
      </c>
      <c r="BA47" s="70">
        <f t="shared" si="7"/>
        <v>0</v>
      </c>
      <c r="BB47" s="70">
        <f t="shared" si="7"/>
        <v>0</v>
      </c>
      <c r="BC47" s="70">
        <f t="shared" si="7"/>
        <v>0</v>
      </c>
      <c r="BD47" s="70">
        <f t="shared" si="7"/>
        <v>0</v>
      </c>
      <c r="BE47" s="70">
        <f t="shared" si="7"/>
        <v>0</v>
      </c>
      <c r="BF47" s="70">
        <f t="shared" si="7"/>
        <v>0</v>
      </c>
      <c r="BG47" s="70">
        <f t="shared" si="7"/>
        <v>0</v>
      </c>
      <c r="BH47" s="70">
        <f t="shared" si="7"/>
        <v>0</v>
      </c>
      <c r="BI47" s="70">
        <f t="shared" si="7"/>
        <v>0</v>
      </c>
      <c r="BJ47" s="70">
        <f t="shared" si="7"/>
        <v>0</v>
      </c>
      <c r="BK47" s="64">
        <f t="shared" si="7"/>
        <v>4.607048387999976</v>
      </c>
    </row>
    <row r="48" spans="1:63" s="41" customFormat="1" ht="12.75">
      <c r="A48" s="49"/>
      <c r="B48" s="53" t="s">
        <v>84</v>
      </c>
      <c r="C48" s="56">
        <f>C44+C47</f>
        <v>0</v>
      </c>
      <c r="D48" s="57">
        <f aca="true" t="shared" si="8" ref="D48:BJ48">D44+D47</f>
        <v>2.184732119684</v>
      </c>
      <c r="E48" s="58">
        <f t="shared" si="8"/>
        <v>0</v>
      </c>
      <c r="F48" s="58">
        <f t="shared" si="8"/>
        <v>0</v>
      </c>
      <c r="G48" s="59">
        <f t="shared" si="8"/>
        <v>0.89892870496</v>
      </c>
      <c r="H48" s="24">
        <f t="shared" si="8"/>
        <v>16.755725951116936</v>
      </c>
      <c r="I48" s="25">
        <f t="shared" si="8"/>
        <v>16.893911958073883</v>
      </c>
      <c r="J48" s="25">
        <f t="shared" si="8"/>
        <v>0</v>
      </c>
      <c r="K48" s="25">
        <f t="shared" si="8"/>
        <v>0</v>
      </c>
      <c r="L48" s="26">
        <f t="shared" si="8"/>
        <v>15.589233014340007</v>
      </c>
      <c r="M48" s="24">
        <f>M44+M47</f>
        <v>0</v>
      </c>
      <c r="N48" s="25">
        <f>N44+N47</f>
        <v>0</v>
      </c>
      <c r="O48" s="25">
        <f>O44+O47</f>
        <v>0</v>
      </c>
      <c r="P48" s="25">
        <f>P44+P47</f>
        <v>0</v>
      </c>
      <c r="Q48" s="26">
        <f>Q44+Q47</f>
        <v>0</v>
      </c>
      <c r="R48" s="24">
        <f t="shared" si="8"/>
        <v>4.767657278124039</v>
      </c>
      <c r="S48" s="25">
        <f t="shared" si="8"/>
        <v>0.0019771159199999996</v>
      </c>
      <c r="T48" s="25">
        <f t="shared" si="8"/>
        <v>0</v>
      </c>
      <c r="U48" s="25">
        <f t="shared" si="8"/>
        <v>0</v>
      </c>
      <c r="V48" s="26">
        <f t="shared" si="8"/>
        <v>0.10412810511999998</v>
      </c>
      <c r="W48" s="24">
        <f t="shared" si="8"/>
        <v>0</v>
      </c>
      <c r="X48" s="25">
        <f t="shared" si="8"/>
        <v>0</v>
      </c>
      <c r="Y48" s="25">
        <f t="shared" si="8"/>
        <v>0</v>
      </c>
      <c r="Z48" s="25">
        <f t="shared" si="8"/>
        <v>0</v>
      </c>
      <c r="AA48" s="26">
        <f t="shared" si="8"/>
        <v>0</v>
      </c>
      <c r="AB48" s="24">
        <f t="shared" si="8"/>
        <v>0</v>
      </c>
      <c r="AC48" s="25">
        <f t="shared" si="8"/>
        <v>0</v>
      </c>
      <c r="AD48" s="25">
        <f t="shared" si="8"/>
        <v>0</v>
      </c>
      <c r="AE48" s="25">
        <f t="shared" si="8"/>
        <v>0</v>
      </c>
      <c r="AF48" s="26">
        <f t="shared" si="8"/>
        <v>0</v>
      </c>
      <c r="AG48" s="24">
        <f t="shared" si="8"/>
        <v>0</v>
      </c>
      <c r="AH48" s="25">
        <f t="shared" si="8"/>
        <v>0</v>
      </c>
      <c r="AI48" s="25">
        <f t="shared" si="8"/>
        <v>0</v>
      </c>
      <c r="AJ48" s="25">
        <f t="shared" si="8"/>
        <v>0</v>
      </c>
      <c r="AK48" s="26">
        <f t="shared" si="8"/>
        <v>0</v>
      </c>
      <c r="AL48" s="24">
        <f t="shared" si="8"/>
        <v>0</v>
      </c>
      <c r="AM48" s="25">
        <f t="shared" si="8"/>
        <v>0</v>
      </c>
      <c r="AN48" s="25">
        <f t="shared" si="8"/>
        <v>0</v>
      </c>
      <c r="AO48" s="25">
        <f t="shared" si="8"/>
        <v>0</v>
      </c>
      <c r="AP48" s="26">
        <f t="shared" si="8"/>
        <v>0</v>
      </c>
      <c r="AQ48" s="24">
        <f t="shared" si="8"/>
        <v>0</v>
      </c>
      <c r="AR48" s="25">
        <f t="shared" si="8"/>
        <v>0</v>
      </c>
      <c r="AS48" s="25">
        <f t="shared" si="8"/>
        <v>0</v>
      </c>
      <c r="AT48" s="25">
        <f t="shared" si="8"/>
        <v>0</v>
      </c>
      <c r="AU48" s="26">
        <f t="shared" si="8"/>
        <v>0</v>
      </c>
      <c r="AV48" s="24">
        <f t="shared" si="8"/>
        <v>0</v>
      </c>
      <c r="AW48" s="25">
        <f t="shared" si="8"/>
        <v>0</v>
      </c>
      <c r="AX48" s="25">
        <f t="shared" si="8"/>
        <v>0</v>
      </c>
      <c r="AY48" s="25">
        <f t="shared" si="8"/>
        <v>0</v>
      </c>
      <c r="AZ48" s="26">
        <f t="shared" si="8"/>
        <v>0</v>
      </c>
      <c r="BA48" s="24">
        <f t="shared" si="8"/>
        <v>0</v>
      </c>
      <c r="BB48" s="25">
        <f t="shared" si="8"/>
        <v>0</v>
      </c>
      <c r="BC48" s="25">
        <f t="shared" si="8"/>
        <v>0</v>
      </c>
      <c r="BD48" s="25">
        <f t="shared" si="8"/>
        <v>0</v>
      </c>
      <c r="BE48" s="26">
        <f t="shared" si="8"/>
        <v>0</v>
      </c>
      <c r="BF48" s="24">
        <f t="shared" si="8"/>
        <v>0</v>
      </c>
      <c r="BG48" s="25">
        <f t="shared" si="8"/>
        <v>0</v>
      </c>
      <c r="BH48" s="25">
        <f t="shared" si="8"/>
        <v>0</v>
      </c>
      <c r="BI48" s="25">
        <f t="shared" si="8"/>
        <v>0</v>
      </c>
      <c r="BJ48" s="26">
        <f t="shared" si="8"/>
        <v>0</v>
      </c>
      <c r="BK48" s="54">
        <f>SUM(C48:BJ48)</f>
        <v>57.19629424733886</v>
      </c>
    </row>
    <row r="49" spans="1:63" s="41" customFormat="1" ht="4.5" customHeight="1">
      <c r="A49" s="49"/>
      <c r="B49" s="52"/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9"/>
    </row>
    <row r="50" spans="1:63" s="41" customFormat="1" ht="12.75">
      <c r="A50" s="49" t="s">
        <v>20</v>
      </c>
      <c r="B50" s="55" t="s">
        <v>21</v>
      </c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9"/>
    </row>
    <row r="51" spans="1:63" ht="12.75">
      <c r="A51" s="10" t="s">
        <v>76</v>
      </c>
      <c r="B51" s="15" t="s">
        <v>22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4"/>
    </row>
    <row r="52" spans="1:63" ht="12.75">
      <c r="A52" s="10"/>
      <c r="B52" s="16" t="s">
        <v>36</v>
      </c>
      <c r="C52" s="24">
        <v>0</v>
      </c>
      <c r="D52" s="25">
        <v>0</v>
      </c>
      <c r="E52" s="25">
        <v>0</v>
      </c>
      <c r="F52" s="25">
        <v>0</v>
      </c>
      <c r="G52" s="26">
        <v>0</v>
      </c>
      <c r="H52" s="24">
        <v>0</v>
      </c>
      <c r="I52" s="25">
        <v>0</v>
      </c>
      <c r="J52" s="25">
        <v>0</v>
      </c>
      <c r="K52" s="25">
        <v>0</v>
      </c>
      <c r="L52" s="26">
        <v>0</v>
      </c>
      <c r="M52" s="24">
        <v>0</v>
      </c>
      <c r="N52" s="25">
        <v>0</v>
      </c>
      <c r="O52" s="25">
        <v>0</v>
      </c>
      <c r="P52" s="25">
        <v>0</v>
      </c>
      <c r="Q52" s="26">
        <v>0</v>
      </c>
      <c r="R52" s="24">
        <v>0</v>
      </c>
      <c r="S52" s="25">
        <v>0</v>
      </c>
      <c r="T52" s="25">
        <v>0</v>
      </c>
      <c r="U52" s="25">
        <v>0</v>
      </c>
      <c r="V52" s="26">
        <v>0</v>
      </c>
      <c r="W52" s="24">
        <v>0</v>
      </c>
      <c r="X52" s="25">
        <v>0</v>
      </c>
      <c r="Y52" s="25">
        <v>0</v>
      </c>
      <c r="Z52" s="25">
        <v>0</v>
      </c>
      <c r="AA52" s="26">
        <v>0</v>
      </c>
      <c r="AB52" s="24">
        <v>0</v>
      </c>
      <c r="AC52" s="25">
        <v>0</v>
      </c>
      <c r="AD52" s="25">
        <v>0</v>
      </c>
      <c r="AE52" s="25">
        <v>0</v>
      </c>
      <c r="AF52" s="26">
        <v>0</v>
      </c>
      <c r="AG52" s="24">
        <v>0</v>
      </c>
      <c r="AH52" s="25">
        <v>0</v>
      </c>
      <c r="AI52" s="25">
        <v>0</v>
      </c>
      <c r="AJ52" s="25">
        <v>0</v>
      </c>
      <c r="AK52" s="26">
        <v>0</v>
      </c>
      <c r="AL52" s="24">
        <v>0</v>
      </c>
      <c r="AM52" s="25">
        <v>0</v>
      </c>
      <c r="AN52" s="25">
        <v>0</v>
      </c>
      <c r="AO52" s="25">
        <v>0</v>
      </c>
      <c r="AP52" s="26">
        <v>0</v>
      </c>
      <c r="AQ52" s="24">
        <v>0</v>
      </c>
      <c r="AR52" s="25">
        <v>0</v>
      </c>
      <c r="AS52" s="25">
        <v>0</v>
      </c>
      <c r="AT52" s="25">
        <v>0</v>
      </c>
      <c r="AU52" s="26">
        <v>0</v>
      </c>
      <c r="AV52" s="24">
        <v>0</v>
      </c>
      <c r="AW52" s="25">
        <v>0</v>
      </c>
      <c r="AX52" s="25">
        <v>0</v>
      </c>
      <c r="AY52" s="25">
        <v>0</v>
      </c>
      <c r="AZ52" s="26">
        <v>0</v>
      </c>
      <c r="BA52" s="24">
        <v>0</v>
      </c>
      <c r="BB52" s="25">
        <v>0</v>
      </c>
      <c r="BC52" s="25">
        <v>0</v>
      </c>
      <c r="BD52" s="25">
        <v>0</v>
      </c>
      <c r="BE52" s="26">
        <v>0</v>
      </c>
      <c r="BF52" s="24">
        <v>0</v>
      </c>
      <c r="BG52" s="25">
        <v>0</v>
      </c>
      <c r="BH52" s="25">
        <v>0</v>
      </c>
      <c r="BI52" s="25">
        <v>0</v>
      </c>
      <c r="BJ52" s="26">
        <v>0</v>
      </c>
      <c r="BK52" s="27">
        <f>SUM(C52:BJ52)</f>
        <v>0</v>
      </c>
    </row>
    <row r="53" spans="1:63" ht="12.75">
      <c r="A53" s="10"/>
      <c r="B53" s="17" t="s">
        <v>83</v>
      </c>
      <c r="C53" s="24">
        <v>0</v>
      </c>
      <c r="D53" s="25">
        <v>0</v>
      </c>
      <c r="E53" s="25">
        <v>0</v>
      </c>
      <c r="F53" s="25">
        <v>0</v>
      </c>
      <c r="G53" s="26">
        <v>0</v>
      </c>
      <c r="H53" s="24">
        <v>0</v>
      </c>
      <c r="I53" s="25">
        <v>0</v>
      </c>
      <c r="J53" s="25">
        <v>0</v>
      </c>
      <c r="K53" s="25">
        <v>0</v>
      </c>
      <c r="L53" s="26">
        <v>0</v>
      </c>
      <c r="M53" s="24">
        <v>0</v>
      </c>
      <c r="N53" s="25">
        <v>0</v>
      </c>
      <c r="O53" s="25">
        <v>0</v>
      </c>
      <c r="P53" s="25">
        <v>0</v>
      </c>
      <c r="Q53" s="26">
        <v>0</v>
      </c>
      <c r="R53" s="24">
        <v>0</v>
      </c>
      <c r="S53" s="25">
        <v>0</v>
      </c>
      <c r="T53" s="25">
        <v>0</v>
      </c>
      <c r="U53" s="25">
        <v>0</v>
      </c>
      <c r="V53" s="26">
        <v>0</v>
      </c>
      <c r="W53" s="24">
        <v>0</v>
      </c>
      <c r="X53" s="25">
        <v>0</v>
      </c>
      <c r="Y53" s="25">
        <v>0</v>
      </c>
      <c r="Z53" s="25">
        <v>0</v>
      </c>
      <c r="AA53" s="26">
        <v>0</v>
      </c>
      <c r="AB53" s="24">
        <v>0</v>
      </c>
      <c r="AC53" s="25">
        <v>0</v>
      </c>
      <c r="AD53" s="25">
        <v>0</v>
      </c>
      <c r="AE53" s="25">
        <v>0</v>
      </c>
      <c r="AF53" s="26">
        <v>0</v>
      </c>
      <c r="AG53" s="24">
        <v>0</v>
      </c>
      <c r="AH53" s="25">
        <v>0</v>
      </c>
      <c r="AI53" s="25">
        <v>0</v>
      </c>
      <c r="AJ53" s="25">
        <v>0</v>
      </c>
      <c r="AK53" s="26">
        <v>0</v>
      </c>
      <c r="AL53" s="24">
        <v>0</v>
      </c>
      <c r="AM53" s="25">
        <v>0</v>
      </c>
      <c r="AN53" s="25">
        <v>0</v>
      </c>
      <c r="AO53" s="25">
        <v>0</v>
      </c>
      <c r="AP53" s="26">
        <v>0</v>
      </c>
      <c r="AQ53" s="24">
        <v>0</v>
      </c>
      <c r="AR53" s="25">
        <v>0</v>
      </c>
      <c r="AS53" s="25">
        <v>0</v>
      </c>
      <c r="AT53" s="25">
        <v>0</v>
      </c>
      <c r="AU53" s="26">
        <v>0</v>
      </c>
      <c r="AV53" s="24">
        <v>0</v>
      </c>
      <c r="AW53" s="25">
        <v>0</v>
      </c>
      <c r="AX53" s="25">
        <v>0</v>
      </c>
      <c r="AY53" s="25">
        <v>0</v>
      </c>
      <c r="AZ53" s="26">
        <v>0</v>
      </c>
      <c r="BA53" s="24">
        <v>0</v>
      </c>
      <c r="BB53" s="25">
        <v>0</v>
      </c>
      <c r="BC53" s="25">
        <v>0</v>
      </c>
      <c r="BD53" s="25">
        <v>0</v>
      </c>
      <c r="BE53" s="26">
        <v>0</v>
      </c>
      <c r="BF53" s="24">
        <v>0</v>
      </c>
      <c r="BG53" s="25">
        <v>0</v>
      </c>
      <c r="BH53" s="25">
        <v>0</v>
      </c>
      <c r="BI53" s="25">
        <v>0</v>
      </c>
      <c r="BJ53" s="26">
        <v>0</v>
      </c>
      <c r="BK53" s="27">
        <f>SUM(C53:BJ53)</f>
        <v>0</v>
      </c>
    </row>
    <row r="54" spans="1:63" ht="4.5" customHeight="1">
      <c r="A54" s="10"/>
      <c r="B54" s="19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4"/>
    </row>
    <row r="55" spans="1:63" ht="12.75">
      <c r="A55" s="10"/>
      <c r="B55" s="20" t="s">
        <v>99</v>
      </c>
      <c r="C55" s="31">
        <f>+C25+C34+C39+C48+C53</f>
        <v>0</v>
      </c>
      <c r="D55" s="31">
        <f>+D25+D34+D39+D48+D53</f>
        <v>44.631135241102804</v>
      </c>
      <c r="E55" s="31">
        <f aca="true" t="shared" si="9" ref="E55:BJ55">+E25+E34+E39+E48+E53</f>
        <v>0</v>
      </c>
      <c r="F55" s="31">
        <f t="shared" si="9"/>
        <v>0</v>
      </c>
      <c r="G55" s="32">
        <f t="shared" si="9"/>
        <v>5.755221494669501</v>
      </c>
      <c r="H55" s="33">
        <f t="shared" si="9"/>
        <v>542.8154333377722</v>
      </c>
      <c r="I55" s="31">
        <f t="shared" si="9"/>
        <v>59.44413197687679</v>
      </c>
      <c r="J55" s="31">
        <f t="shared" si="9"/>
        <v>0</v>
      </c>
      <c r="K55" s="31">
        <f t="shared" si="9"/>
        <v>0</v>
      </c>
      <c r="L55" s="32">
        <f t="shared" si="9"/>
        <v>320.8587333460777</v>
      </c>
      <c r="M55" s="33">
        <f t="shared" si="9"/>
        <v>0</v>
      </c>
      <c r="N55" s="31">
        <f t="shared" si="9"/>
        <v>0</v>
      </c>
      <c r="O55" s="31">
        <f t="shared" si="9"/>
        <v>0</v>
      </c>
      <c r="P55" s="31">
        <f t="shared" si="9"/>
        <v>0</v>
      </c>
      <c r="Q55" s="32">
        <f t="shared" si="9"/>
        <v>0</v>
      </c>
      <c r="R55" s="33">
        <f t="shared" si="9"/>
        <v>105.9640955634035</v>
      </c>
      <c r="S55" s="31">
        <f t="shared" si="9"/>
        <v>1.0706852385326</v>
      </c>
      <c r="T55" s="31">
        <f t="shared" si="9"/>
        <v>0</v>
      </c>
      <c r="U55" s="31">
        <f t="shared" si="9"/>
        <v>0</v>
      </c>
      <c r="V55" s="32">
        <f t="shared" si="9"/>
        <v>20.598932210464497</v>
      </c>
      <c r="W55" s="33">
        <f t="shared" si="9"/>
        <v>0</v>
      </c>
      <c r="X55" s="31">
        <f t="shared" si="9"/>
        <v>0.6759705842258</v>
      </c>
      <c r="Y55" s="31">
        <f t="shared" si="9"/>
        <v>0</v>
      </c>
      <c r="Z55" s="31">
        <f t="shared" si="9"/>
        <v>0</v>
      </c>
      <c r="AA55" s="32">
        <f t="shared" si="9"/>
        <v>0</v>
      </c>
      <c r="AB55" s="33">
        <f t="shared" si="9"/>
        <v>4.2655237835405035</v>
      </c>
      <c r="AC55" s="31">
        <f t="shared" si="9"/>
        <v>0</v>
      </c>
      <c r="AD55" s="31">
        <f t="shared" si="9"/>
        <v>0</v>
      </c>
      <c r="AE55" s="31">
        <f t="shared" si="9"/>
        <v>0</v>
      </c>
      <c r="AF55" s="32">
        <f t="shared" si="9"/>
        <v>3.9434376647074996</v>
      </c>
      <c r="AG55" s="33">
        <f t="shared" si="9"/>
        <v>0</v>
      </c>
      <c r="AH55" s="31">
        <f t="shared" si="9"/>
        <v>0</v>
      </c>
      <c r="AI55" s="31">
        <f t="shared" si="9"/>
        <v>0</v>
      </c>
      <c r="AJ55" s="31">
        <f t="shared" si="9"/>
        <v>0</v>
      </c>
      <c r="AK55" s="32">
        <f t="shared" si="9"/>
        <v>0</v>
      </c>
      <c r="AL55" s="31">
        <f t="shared" si="9"/>
        <v>0.28696318848290003</v>
      </c>
      <c r="AM55" s="31">
        <f t="shared" si="9"/>
        <v>0</v>
      </c>
      <c r="AN55" s="31">
        <f t="shared" si="9"/>
        <v>0</v>
      </c>
      <c r="AO55" s="31">
        <f t="shared" si="9"/>
        <v>0</v>
      </c>
      <c r="AP55" s="32">
        <f t="shared" si="9"/>
        <v>0</v>
      </c>
      <c r="AQ55" s="33">
        <f t="shared" si="9"/>
        <v>0</v>
      </c>
      <c r="AR55" s="31">
        <f t="shared" si="9"/>
        <v>0</v>
      </c>
      <c r="AS55" s="31">
        <f t="shared" si="9"/>
        <v>0</v>
      </c>
      <c r="AT55" s="31">
        <f t="shared" si="9"/>
        <v>0</v>
      </c>
      <c r="AU55" s="32">
        <f t="shared" si="9"/>
        <v>0</v>
      </c>
      <c r="AV55" s="33">
        <f t="shared" si="9"/>
        <v>69.02224300626061</v>
      </c>
      <c r="AW55" s="31">
        <f t="shared" si="9"/>
        <v>1.5350965622237003</v>
      </c>
      <c r="AX55" s="31">
        <f t="shared" si="9"/>
        <v>0</v>
      </c>
      <c r="AY55" s="31">
        <f t="shared" si="9"/>
        <v>0</v>
      </c>
      <c r="AZ55" s="32">
        <f t="shared" si="9"/>
        <v>42.8128931543771</v>
      </c>
      <c r="BA55" s="33">
        <f t="shared" si="9"/>
        <v>0</v>
      </c>
      <c r="BB55" s="31">
        <f t="shared" si="9"/>
        <v>0</v>
      </c>
      <c r="BC55" s="31">
        <f t="shared" si="9"/>
        <v>0</v>
      </c>
      <c r="BD55" s="31">
        <f t="shared" si="9"/>
        <v>0</v>
      </c>
      <c r="BE55" s="32">
        <f t="shared" si="9"/>
        <v>0</v>
      </c>
      <c r="BF55" s="33">
        <f t="shared" si="9"/>
        <v>16.154286974593195</v>
      </c>
      <c r="BG55" s="31">
        <f t="shared" si="9"/>
        <v>0.0572632659676</v>
      </c>
      <c r="BH55" s="31">
        <f t="shared" si="9"/>
        <v>0</v>
      </c>
      <c r="BI55" s="31">
        <f t="shared" si="9"/>
        <v>0</v>
      </c>
      <c r="BJ55" s="32">
        <f t="shared" si="9"/>
        <v>4.0961997210306</v>
      </c>
      <c r="BK55" s="28">
        <f>BK25+BK34+BK48</f>
        <v>1243.9882463143092</v>
      </c>
    </row>
    <row r="56" spans="1:63" ht="4.5" customHeight="1">
      <c r="A56" s="10"/>
      <c r="B56" s="20"/>
      <c r="C56" s="80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81"/>
    </row>
    <row r="57" spans="1:63" ht="14.25" customHeight="1">
      <c r="A57" s="10" t="s">
        <v>5</v>
      </c>
      <c r="B57" s="21" t="s">
        <v>24</v>
      </c>
      <c r="C57" s="80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81"/>
    </row>
    <row r="58" spans="1:63" ht="12.75">
      <c r="A58" s="10"/>
      <c r="B58" s="16" t="s">
        <v>36</v>
      </c>
      <c r="C58" s="25">
        <v>0</v>
      </c>
      <c r="D58" s="25">
        <v>4.1025329585803</v>
      </c>
      <c r="E58" s="25">
        <v>0</v>
      </c>
      <c r="F58" s="25">
        <v>0</v>
      </c>
      <c r="G58" s="25">
        <v>1.771615714387</v>
      </c>
      <c r="H58" s="24">
        <v>20.813656631300177</v>
      </c>
      <c r="I58" s="25">
        <v>0.8043412382901001</v>
      </c>
      <c r="J58" s="25">
        <v>0</v>
      </c>
      <c r="K58" s="25">
        <v>0</v>
      </c>
      <c r="L58" s="26">
        <v>15.884386621990698</v>
      </c>
      <c r="M58" s="24">
        <v>0</v>
      </c>
      <c r="N58" s="25">
        <v>0</v>
      </c>
      <c r="O58" s="25">
        <v>0</v>
      </c>
      <c r="P58" s="25">
        <v>0</v>
      </c>
      <c r="Q58" s="30">
        <v>0</v>
      </c>
      <c r="R58" s="24">
        <v>4.3463285169226005</v>
      </c>
      <c r="S58" s="25">
        <v>5.1576064499999995E-05</v>
      </c>
      <c r="T58" s="25">
        <v>0</v>
      </c>
      <c r="U58" s="25">
        <v>0</v>
      </c>
      <c r="V58" s="26">
        <v>0.7634582936439</v>
      </c>
      <c r="W58" s="29">
        <v>0</v>
      </c>
      <c r="X58" s="25">
        <v>0</v>
      </c>
      <c r="Y58" s="25">
        <v>0</v>
      </c>
      <c r="Z58" s="25">
        <v>0</v>
      </c>
      <c r="AA58" s="30">
        <v>0</v>
      </c>
      <c r="AB58" s="24">
        <v>0.16947432374110002</v>
      </c>
      <c r="AC58" s="25">
        <v>0</v>
      </c>
      <c r="AD58" s="25">
        <v>0</v>
      </c>
      <c r="AE58" s="25">
        <v>0</v>
      </c>
      <c r="AF58" s="30">
        <v>0.9143886436768999</v>
      </c>
      <c r="AG58" s="24">
        <v>0</v>
      </c>
      <c r="AH58" s="25">
        <v>0</v>
      </c>
      <c r="AI58" s="25">
        <v>0</v>
      </c>
      <c r="AJ58" s="25">
        <v>0</v>
      </c>
      <c r="AK58" s="30">
        <v>0</v>
      </c>
      <c r="AL58" s="24">
        <v>0</v>
      </c>
      <c r="AM58" s="25">
        <v>0</v>
      </c>
      <c r="AN58" s="25">
        <v>0</v>
      </c>
      <c r="AO58" s="25">
        <v>0</v>
      </c>
      <c r="AP58" s="30">
        <v>0</v>
      </c>
      <c r="AQ58" s="24">
        <v>0</v>
      </c>
      <c r="AR58" s="25">
        <v>0</v>
      </c>
      <c r="AS58" s="25">
        <v>0</v>
      </c>
      <c r="AT58" s="25">
        <v>0</v>
      </c>
      <c r="AU58" s="30">
        <v>0</v>
      </c>
      <c r="AV58" s="24">
        <v>2.802541851064898</v>
      </c>
      <c r="AW58" s="25">
        <v>0.004174960645000001</v>
      </c>
      <c r="AX58" s="25">
        <v>0</v>
      </c>
      <c r="AY58" s="25">
        <v>0</v>
      </c>
      <c r="AZ58" s="30">
        <v>0.9156734452899</v>
      </c>
      <c r="BA58" s="24">
        <v>0</v>
      </c>
      <c r="BB58" s="25">
        <v>0</v>
      </c>
      <c r="BC58" s="25">
        <v>0</v>
      </c>
      <c r="BD58" s="25">
        <v>0</v>
      </c>
      <c r="BE58" s="30">
        <v>0</v>
      </c>
      <c r="BF58" s="24">
        <v>0.8888579234401002</v>
      </c>
      <c r="BG58" s="25">
        <v>0</v>
      </c>
      <c r="BH58" s="25">
        <v>0</v>
      </c>
      <c r="BI58" s="25">
        <v>0</v>
      </c>
      <c r="BJ58" s="26">
        <v>0</v>
      </c>
      <c r="BK58" s="64">
        <f>SUM(C58:BJ58)</f>
        <v>54.18148269903717</v>
      </c>
    </row>
    <row r="59" spans="1:63" ht="13.5" thickBot="1">
      <c r="A59" s="22"/>
      <c r="B59" s="17" t="s">
        <v>83</v>
      </c>
      <c r="C59" s="25">
        <f aca="true" t="shared" si="10" ref="C59:BJ59">+C58</f>
        <v>0</v>
      </c>
      <c r="D59" s="25">
        <f t="shared" si="10"/>
        <v>4.1025329585803</v>
      </c>
      <c r="E59" s="25">
        <f t="shared" si="10"/>
        <v>0</v>
      </c>
      <c r="F59" s="25">
        <f t="shared" si="10"/>
        <v>0</v>
      </c>
      <c r="G59" s="30">
        <f t="shared" si="10"/>
        <v>1.771615714387</v>
      </c>
      <c r="H59" s="24">
        <f t="shared" si="10"/>
        <v>20.813656631300177</v>
      </c>
      <c r="I59" s="25">
        <f t="shared" si="10"/>
        <v>0.8043412382901001</v>
      </c>
      <c r="J59" s="25">
        <f t="shared" si="10"/>
        <v>0</v>
      </c>
      <c r="K59" s="25">
        <f t="shared" si="10"/>
        <v>0</v>
      </c>
      <c r="L59" s="30">
        <f t="shared" si="10"/>
        <v>15.884386621990698</v>
      </c>
      <c r="M59" s="24">
        <f t="shared" si="10"/>
        <v>0</v>
      </c>
      <c r="N59" s="25">
        <f t="shared" si="10"/>
        <v>0</v>
      </c>
      <c r="O59" s="25">
        <f t="shared" si="10"/>
        <v>0</v>
      </c>
      <c r="P59" s="25">
        <f t="shared" si="10"/>
        <v>0</v>
      </c>
      <c r="Q59" s="30">
        <f t="shared" si="10"/>
        <v>0</v>
      </c>
      <c r="R59" s="24">
        <f t="shared" si="10"/>
        <v>4.3463285169226005</v>
      </c>
      <c r="S59" s="25">
        <f t="shared" si="10"/>
        <v>5.1576064499999995E-05</v>
      </c>
      <c r="T59" s="25">
        <f t="shared" si="10"/>
        <v>0</v>
      </c>
      <c r="U59" s="25">
        <f t="shared" si="10"/>
        <v>0</v>
      </c>
      <c r="V59" s="26">
        <f t="shared" si="10"/>
        <v>0.7634582936439</v>
      </c>
      <c r="W59" s="29">
        <f t="shared" si="10"/>
        <v>0</v>
      </c>
      <c r="X59" s="25">
        <f t="shared" si="10"/>
        <v>0</v>
      </c>
      <c r="Y59" s="25">
        <f t="shared" si="10"/>
        <v>0</v>
      </c>
      <c r="Z59" s="25">
        <f t="shared" si="10"/>
        <v>0</v>
      </c>
      <c r="AA59" s="30">
        <f t="shared" si="10"/>
        <v>0</v>
      </c>
      <c r="AB59" s="24">
        <f t="shared" si="10"/>
        <v>0.16947432374110002</v>
      </c>
      <c r="AC59" s="25">
        <f t="shared" si="10"/>
        <v>0</v>
      </c>
      <c r="AD59" s="25">
        <f t="shared" si="10"/>
        <v>0</v>
      </c>
      <c r="AE59" s="25">
        <f t="shared" si="10"/>
        <v>0</v>
      </c>
      <c r="AF59" s="30">
        <f t="shared" si="10"/>
        <v>0.9143886436768999</v>
      </c>
      <c r="AG59" s="24">
        <f t="shared" si="10"/>
        <v>0</v>
      </c>
      <c r="AH59" s="25">
        <f t="shared" si="10"/>
        <v>0</v>
      </c>
      <c r="AI59" s="25">
        <f t="shared" si="10"/>
        <v>0</v>
      </c>
      <c r="AJ59" s="25">
        <f t="shared" si="10"/>
        <v>0</v>
      </c>
      <c r="AK59" s="30">
        <f t="shared" si="10"/>
        <v>0</v>
      </c>
      <c r="AL59" s="24">
        <f t="shared" si="10"/>
        <v>0</v>
      </c>
      <c r="AM59" s="25">
        <f t="shared" si="10"/>
        <v>0</v>
      </c>
      <c r="AN59" s="25">
        <f t="shared" si="10"/>
        <v>0</v>
      </c>
      <c r="AO59" s="25">
        <f t="shared" si="10"/>
        <v>0</v>
      </c>
      <c r="AP59" s="30">
        <f t="shared" si="10"/>
        <v>0</v>
      </c>
      <c r="AQ59" s="24">
        <f t="shared" si="10"/>
        <v>0</v>
      </c>
      <c r="AR59" s="25">
        <f t="shared" si="10"/>
        <v>0</v>
      </c>
      <c r="AS59" s="25">
        <f t="shared" si="10"/>
        <v>0</v>
      </c>
      <c r="AT59" s="25">
        <f t="shared" si="10"/>
        <v>0</v>
      </c>
      <c r="AU59" s="30">
        <f t="shared" si="10"/>
        <v>0</v>
      </c>
      <c r="AV59" s="24">
        <f t="shared" si="10"/>
        <v>2.802541851064898</v>
      </c>
      <c r="AW59" s="25">
        <f t="shared" si="10"/>
        <v>0.004174960645000001</v>
      </c>
      <c r="AX59" s="25">
        <f t="shared" si="10"/>
        <v>0</v>
      </c>
      <c r="AY59" s="25">
        <f t="shared" si="10"/>
        <v>0</v>
      </c>
      <c r="AZ59" s="30">
        <f t="shared" si="10"/>
        <v>0.9156734452899</v>
      </c>
      <c r="BA59" s="24">
        <f t="shared" si="10"/>
        <v>0</v>
      </c>
      <c r="BB59" s="25">
        <f t="shared" si="10"/>
        <v>0</v>
      </c>
      <c r="BC59" s="25">
        <f t="shared" si="10"/>
        <v>0</v>
      </c>
      <c r="BD59" s="25">
        <f t="shared" si="10"/>
        <v>0</v>
      </c>
      <c r="BE59" s="30">
        <f t="shared" si="10"/>
        <v>0</v>
      </c>
      <c r="BF59" s="24">
        <f t="shared" si="10"/>
        <v>0.8888579234401002</v>
      </c>
      <c r="BG59" s="25">
        <f t="shared" si="10"/>
        <v>0</v>
      </c>
      <c r="BH59" s="25">
        <f t="shared" si="10"/>
        <v>0</v>
      </c>
      <c r="BI59" s="25">
        <f t="shared" si="10"/>
        <v>0</v>
      </c>
      <c r="BJ59" s="30">
        <f t="shared" si="10"/>
        <v>0</v>
      </c>
      <c r="BK59" s="27">
        <f>+BK58</f>
        <v>54.18148269903717</v>
      </c>
    </row>
    <row r="60" spans="1:2" ht="6" customHeight="1">
      <c r="A60" s="3"/>
      <c r="B60" s="13"/>
    </row>
    <row r="61" spans="1:12" ht="12.75">
      <c r="A61" s="3"/>
      <c r="B61" s="3" t="s">
        <v>108</v>
      </c>
      <c r="L61" s="11" t="s">
        <v>37</v>
      </c>
    </row>
    <row r="62" spans="1:12" ht="12.75">
      <c r="A62" s="3"/>
      <c r="B62" s="3" t="s">
        <v>109</v>
      </c>
      <c r="C62" s="34"/>
      <c r="L62" s="3" t="s">
        <v>29</v>
      </c>
    </row>
    <row r="63" spans="12:63" ht="12.75">
      <c r="L63" s="3" t="s">
        <v>30</v>
      </c>
      <c r="BK63" s="34"/>
    </row>
    <row r="64" spans="2:12" ht="12.75">
      <c r="B64" s="3" t="s">
        <v>32</v>
      </c>
      <c r="L64" s="3" t="s">
        <v>98</v>
      </c>
    </row>
    <row r="65" spans="2:12" ht="12.75">
      <c r="B65" s="3" t="s">
        <v>33</v>
      </c>
      <c r="L65" s="3" t="s">
        <v>100</v>
      </c>
    </row>
    <row r="66" spans="2:12" ht="12.75">
      <c r="B66" s="3"/>
      <c r="L66" s="3" t="s">
        <v>31</v>
      </c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57421875" style="0" customWidth="1"/>
    <col min="3" max="3" width="33.57421875" style="0" bestFit="1" customWidth="1"/>
    <col min="4" max="4" width="11.00390625" style="0" customWidth="1"/>
    <col min="5" max="5" width="15.421875" style="0" customWidth="1"/>
    <col min="6" max="6" width="23.28125" style="0" bestFit="1" customWidth="1"/>
    <col min="7" max="7" width="12.7109375" style="0" bestFit="1" customWidth="1"/>
    <col min="8" max="8" width="18.8515625" style="0" customWidth="1"/>
    <col min="9" max="9" width="20.00390625" style="0" bestFit="1" customWidth="1"/>
    <col min="10" max="10" width="16.7109375" style="0" customWidth="1"/>
    <col min="11" max="11" width="11.8515625" style="36" customWidth="1"/>
    <col min="12" max="12" width="24.8515625" style="0" bestFit="1" customWidth="1"/>
    <col min="13" max="13" width="20.57421875" style="0" bestFit="1" customWidth="1"/>
  </cols>
  <sheetData>
    <row r="2" spans="2:12" ht="15.75">
      <c r="B2" s="108" t="s">
        <v>111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 t="s">
        <v>101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45">
      <c r="B4" s="40" t="s">
        <v>75</v>
      </c>
      <c r="C4" s="12" t="s">
        <v>38</v>
      </c>
      <c r="D4" s="12" t="s">
        <v>87</v>
      </c>
      <c r="E4" s="12" t="s">
        <v>88</v>
      </c>
      <c r="F4" s="12" t="s">
        <v>7</v>
      </c>
      <c r="G4" s="12" t="s">
        <v>8</v>
      </c>
      <c r="H4" s="12" t="s">
        <v>21</v>
      </c>
      <c r="I4" s="12" t="s">
        <v>94</v>
      </c>
      <c r="J4" s="35" t="s">
        <v>95</v>
      </c>
      <c r="K4" s="12" t="s">
        <v>74</v>
      </c>
      <c r="L4" s="12" t="s">
        <v>96</v>
      </c>
    </row>
    <row r="5" spans="2:12" ht="12.75">
      <c r="B5" s="109">
        <v>1</v>
      </c>
      <c r="C5" s="110" t="s">
        <v>39</v>
      </c>
      <c r="D5" s="111">
        <v>0.0002077469677</v>
      </c>
      <c r="E5" s="111">
        <v>0.0016352408709</v>
      </c>
      <c r="F5" s="25">
        <v>0.007077845773900001</v>
      </c>
      <c r="G5" s="111">
        <v>0</v>
      </c>
      <c r="H5" s="111">
        <v>0</v>
      </c>
      <c r="I5" s="31">
        <v>0</v>
      </c>
      <c r="J5" s="25">
        <v>0</v>
      </c>
      <c r="K5" s="25">
        <f>SUM(D5:J5)</f>
        <v>0.0089208336125</v>
      </c>
      <c r="L5" s="25">
        <v>0.0020651814837999998</v>
      </c>
    </row>
    <row r="6" spans="2:12" ht="12.75">
      <c r="B6" s="109">
        <v>2</v>
      </c>
      <c r="C6" s="112" t="s">
        <v>40</v>
      </c>
      <c r="D6" s="25">
        <v>1.5645009959320997</v>
      </c>
      <c r="E6" s="111">
        <v>0.3657386379016001</v>
      </c>
      <c r="F6" s="25">
        <v>9.7184674850384</v>
      </c>
      <c r="G6" s="111">
        <v>0</v>
      </c>
      <c r="H6" s="111">
        <v>0</v>
      </c>
      <c r="I6" s="31">
        <v>0.37818747985399687</v>
      </c>
      <c r="J6" s="25">
        <v>0.006691648308</v>
      </c>
      <c r="K6" s="25">
        <f>SUM(D6:J6)</f>
        <v>12.033586247034096</v>
      </c>
      <c r="L6" s="25">
        <v>0.4765386807669</v>
      </c>
    </row>
    <row r="7" spans="2:12" ht="12.75">
      <c r="B7" s="109">
        <v>3</v>
      </c>
      <c r="C7" s="110" t="s">
        <v>41</v>
      </c>
      <c r="D7" s="111">
        <v>0</v>
      </c>
      <c r="E7" s="111">
        <v>0</v>
      </c>
      <c r="F7" s="25">
        <v>0.026847473289899993</v>
      </c>
      <c r="G7" s="111">
        <v>0</v>
      </c>
      <c r="H7" s="111">
        <v>0</v>
      </c>
      <c r="I7" s="31">
        <v>0.004086039568</v>
      </c>
      <c r="J7" s="25">
        <v>0</v>
      </c>
      <c r="K7" s="25">
        <f>SUM(D7:J7)</f>
        <v>0.030933512857899994</v>
      </c>
      <c r="L7" s="25">
        <v>0.0013270497740999999</v>
      </c>
    </row>
    <row r="8" spans="2:12" ht="12.75">
      <c r="B8" s="109">
        <v>4</v>
      </c>
      <c r="C8" s="112" t="s">
        <v>42</v>
      </c>
      <c r="D8" s="25">
        <v>0.3048471753865001</v>
      </c>
      <c r="E8" s="111">
        <v>0.1408729158704</v>
      </c>
      <c r="F8" s="25">
        <v>2.378082200021597</v>
      </c>
      <c r="G8" s="111">
        <v>0</v>
      </c>
      <c r="H8" s="111">
        <v>0</v>
      </c>
      <c r="I8" s="31">
        <v>0.1349469138880001</v>
      </c>
      <c r="J8" s="25">
        <v>0</v>
      </c>
      <c r="K8" s="25">
        <f>SUM(D8:J8)</f>
        <v>2.958749205166497</v>
      </c>
      <c r="L8" s="25">
        <v>0.05351841428900001</v>
      </c>
    </row>
    <row r="9" spans="2:12" ht="12.75">
      <c r="B9" s="109">
        <v>5</v>
      </c>
      <c r="C9" s="112" t="s">
        <v>43</v>
      </c>
      <c r="D9" s="25">
        <v>0.9480086325144997</v>
      </c>
      <c r="E9" s="111">
        <v>0.10830153625749998</v>
      </c>
      <c r="F9" s="25">
        <v>2.595917454204401</v>
      </c>
      <c r="G9" s="111">
        <v>0</v>
      </c>
      <c r="H9" s="111">
        <v>0</v>
      </c>
      <c r="I9" s="31">
        <v>0.15902162620199986</v>
      </c>
      <c r="J9" s="25">
        <v>0.012232198019999998</v>
      </c>
      <c r="K9" s="25">
        <f aca="true" t="shared" si="0" ref="K9:K41">SUM(D9:J9)</f>
        <v>3.8234814471984</v>
      </c>
      <c r="L9" s="25">
        <v>0.08148929935139997</v>
      </c>
    </row>
    <row r="10" spans="2:12" ht="12.75">
      <c r="B10" s="109">
        <v>6</v>
      </c>
      <c r="C10" s="112" t="s">
        <v>44</v>
      </c>
      <c r="D10" s="25">
        <v>0.22976573558029995</v>
      </c>
      <c r="E10" s="111">
        <v>0.0393951029676</v>
      </c>
      <c r="F10" s="25">
        <v>1.3325884784457003</v>
      </c>
      <c r="G10" s="111">
        <v>0</v>
      </c>
      <c r="H10" s="111">
        <v>0</v>
      </c>
      <c r="I10" s="31">
        <v>0.096351449168</v>
      </c>
      <c r="J10" s="25">
        <v>0.000747948544</v>
      </c>
      <c r="K10" s="25">
        <f t="shared" si="0"/>
        <v>1.6988487147056002</v>
      </c>
      <c r="L10" s="25">
        <v>0.08423176361209998</v>
      </c>
    </row>
    <row r="11" spans="2:12" ht="12.75">
      <c r="B11" s="109">
        <v>7</v>
      </c>
      <c r="C11" s="112" t="s">
        <v>45</v>
      </c>
      <c r="D11" s="25">
        <v>0.39094108235399994</v>
      </c>
      <c r="E11" s="111">
        <v>0.12797292274139999</v>
      </c>
      <c r="F11" s="25">
        <v>1.3302044955395003</v>
      </c>
      <c r="G11" s="111">
        <v>0</v>
      </c>
      <c r="H11" s="111">
        <v>0</v>
      </c>
      <c r="I11" s="31">
        <v>0.10436820546800003</v>
      </c>
      <c r="J11" s="25">
        <v>0</v>
      </c>
      <c r="K11" s="25">
        <f t="shared" si="0"/>
        <v>1.9534867061029002</v>
      </c>
      <c r="L11" s="25">
        <v>0.14473425070830004</v>
      </c>
    </row>
    <row r="12" spans="2:12" ht="12.75">
      <c r="B12" s="109">
        <v>8</v>
      </c>
      <c r="C12" s="110" t="s">
        <v>46</v>
      </c>
      <c r="D12" s="111">
        <v>0</v>
      </c>
      <c r="E12" s="111">
        <v>0</v>
      </c>
      <c r="F12" s="25">
        <v>0</v>
      </c>
      <c r="G12" s="111">
        <v>0</v>
      </c>
      <c r="H12" s="111">
        <v>0</v>
      </c>
      <c r="I12" s="31">
        <v>0</v>
      </c>
      <c r="J12" s="25">
        <v>0</v>
      </c>
      <c r="K12" s="25">
        <f t="shared" si="0"/>
        <v>0</v>
      </c>
      <c r="L12" s="25">
        <v>0</v>
      </c>
    </row>
    <row r="13" spans="2:12" ht="12.75">
      <c r="B13" s="109">
        <v>9</v>
      </c>
      <c r="C13" s="110" t="s">
        <v>47</v>
      </c>
      <c r="D13" s="111">
        <v>0</v>
      </c>
      <c r="E13" s="111">
        <v>0</v>
      </c>
      <c r="F13" s="25">
        <v>0</v>
      </c>
      <c r="G13" s="111">
        <v>0</v>
      </c>
      <c r="H13" s="111">
        <v>0</v>
      </c>
      <c r="I13" s="25">
        <v>0</v>
      </c>
      <c r="J13" s="25">
        <v>0</v>
      </c>
      <c r="K13" s="25">
        <f t="shared" si="0"/>
        <v>0</v>
      </c>
      <c r="L13" s="25">
        <v>0</v>
      </c>
    </row>
    <row r="14" spans="2:12" ht="12.75">
      <c r="B14" s="109">
        <v>10</v>
      </c>
      <c r="C14" s="112" t="s">
        <v>48</v>
      </c>
      <c r="D14" s="25">
        <v>0.38207096299950005</v>
      </c>
      <c r="E14" s="111">
        <v>0.045026965031999995</v>
      </c>
      <c r="F14" s="25">
        <v>2.5391381863434015</v>
      </c>
      <c r="G14" s="111">
        <v>0</v>
      </c>
      <c r="H14" s="111">
        <v>0</v>
      </c>
      <c r="I14" s="31">
        <v>0.10188806490400006</v>
      </c>
      <c r="J14" s="25">
        <v>0.016076603112</v>
      </c>
      <c r="K14" s="25">
        <f t="shared" si="0"/>
        <v>3.0842007823909015</v>
      </c>
      <c r="L14" s="25">
        <v>0.13312175615910002</v>
      </c>
    </row>
    <row r="15" spans="2:12" ht="12.75">
      <c r="B15" s="109">
        <v>11</v>
      </c>
      <c r="C15" s="112" t="s">
        <v>49</v>
      </c>
      <c r="D15" s="25">
        <v>2.7917960183173993</v>
      </c>
      <c r="E15" s="111">
        <v>1.4766266265763992</v>
      </c>
      <c r="F15" s="25">
        <v>29.600831543883018</v>
      </c>
      <c r="G15" s="111">
        <v>0</v>
      </c>
      <c r="H15" s="111">
        <v>0</v>
      </c>
      <c r="I15" s="31">
        <v>1.670590737625992</v>
      </c>
      <c r="J15" s="25">
        <v>0.018639539839999997</v>
      </c>
      <c r="K15" s="25">
        <f t="shared" si="0"/>
        <v>35.55848446624281</v>
      </c>
      <c r="L15" s="25">
        <v>1.3857038801147996</v>
      </c>
    </row>
    <row r="16" spans="2:12" ht="12.75">
      <c r="B16" s="109">
        <v>12</v>
      </c>
      <c r="C16" s="112" t="s">
        <v>50</v>
      </c>
      <c r="D16" s="25">
        <v>2.5701276238999</v>
      </c>
      <c r="E16" s="111">
        <v>1.2900961146421996</v>
      </c>
      <c r="F16" s="25">
        <v>35.84373890297145</v>
      </c>
      <c r="G16" s="111">
        <v>0</v>
      </c>
      <c r="H16" s="111">
        <v>0</v>
      </c>
      <c r="I16" s="31">
        <v>1.1292532712339982</v>
      </c>
      <c r="J16" s="25">
        <v>0.056804449482</v>
      </c>
      <c r="K16" s="25">
        <f t="shared" si="0"/>
        <v>40.890020362229556</v>
      </c>
      <c r="L16" s="25">
        <v>1.5328939285423993</v>
      </c>
    </row>
    <row r="17" spans="2:12" ht="12.75">
      <c r="B17" s="109">
        <v>13</v>
      </c>
      <c r="C17" s="112" t="s">
        <v>51</v>
      </c>
      <c r="D17" s="25">
        <v>0.0018675590967000002</v>
      </c>
      <c r="E17" s="111">
        <v>0</v>
      </c>
      <c r="F17" s="25">
        <v>1.4810405289269006</v>
      </c>
      <c r="G17" s="111">
        <v>0</v>
      </c>
      <c r="H17" s="111">
        <v>0</v>
      </c>
      <c r="I17" s="31">
        <v>0.014630657808000005</v>
      </c>
      <c r="J17" s="25">
        <v>0</v>
      </c>
      <c r="K17" s="25">
        <f t="shared" si="0"/>
        <v>1.4975387458316007</v>
      </c>
      <c r="L17" s="25">
        <v>0.0453646915473</v>
      </c>
    </row>
    <row r="18" spans="2:12" ht="12.75">
      <c r="B18" s="109">
        <v>14</v>
      </c>
      <c r="C18" s="112" t="s">
        <v>52</v>
      </c>
      <c r="D18" s="25">
        <v>0.040233206838599996</v>
      </c>
      <c r="E18" s="111">
        <v>0.0052065784193</v>
      </c>
      <c r="F18" s="25">
        <v>0.5652002871903997</v>
      </c>
      <c r="G18" s="111">
        <v>0</v>
      </c>
      <c r="H18" s="111">
        <v>0</v>
      </c>
      <c r="I18" s="31">
        <v>0.021718802065999996</v>
      </c>
      <c r="J18" s="25">
        <v>0</v>
      </c>
      <c r="K18" s="25">
        <f t="shared" si="0"/>
        <v>0.6323588745142997</v>
      </c>
      <c r="L18" s="25">
        <v>0.0288197286449</v>
      </c>
    </row>
    <row r="19" spans="2:12" ht="12.75">
      <c r="B19" s="109">
        <v>15</v>
      </c>
      <c r="C19" s="112" t="s">
        <v>53</v>
      </c>
      <c r="D19" s="25">
        <v>0.6042615819343999</v>
      </c>
      <c r="E19" s="111">
        <v>0.0961615091932</v>
      </c>
      <c r="F19" s="25">
        <v>2.8773159426617996</v>
      </c>
      <c r="G19" s="111">
        <v>0</v>
      </c>
      <c r="H19" s="111">
        <v>0</v>
      </c>
      <c r="I19" s="31">
        <v>0.25086066006399954</v>
      </c>
      <c r="J19" s="25">
        <v>0.00305159156</v>
      </c>
      <c r="K19" s="25">
        <f t="shared" si="0"/>
        <v>3.831651285413399</v>
      </c>
      <c r="L19" s="25">
        <v>0.2040975876102</v>
      </c>
    </row>
    <row r="20" spans="2:12" ht="12.75">
      <c r="B20" s="109">
        <v>16</v>
      </c>
      <c r="C20" s="112" t="s">
        <v>54</v>
      </c>
      <c r="D20" s="25">
        <v>18.588165227650904</v>
      </c>
      <c r="E20" s="111">
        <v>7.8620507443420005</v>
      </c>
      <c r="F20" s="25">
        <v>157.3678836700003</v>
      </c>
      <c r="G20" s="111">
        <v>0</v>
      </c>
      <c r="H20" s="111">
        <v>0</v>
      </c>
      <c r="I20" s="31">
        <v>3.4920887700920145</v>
      </c>
      <c r="J20" s="25">
        <v>0.3145637590120002</v>
      </c>
      <c r="K20" s="25">
        <f t="shared" si="0"/>
        <v>187.62475217109724</v>
      </c>
      <c r="L20" s="25">
        <v>5.96941452899581</v>
      </c>
    </row>
    <row r="21" spans="2:12" ht="12.75">
      <c r="B21" s="109">
        <v>17</v>
      </c>
      <c r="C21" s="112" t="s">
        <v>55</v>
      </c>
      <c r="D21" s="25">
        <v>1.7835691702869</v>
      </c>
      <c r="E21" s="111">
        <v>0.45206201870729995</v>
      </c>
      <c r="F21" s="25">
        <v>20.538228114327076</v>
      </c>
      <c r="G21" s="111">
        <v>0</v>
      </c>
      <c r="H21" s="111">
        <v>0</v>
      </c>
      <c r="I21" s="31">
        <v>0.4579079227839925</v>
      </c>
      <c r="J21" s="25">
        <v>0.05315341235400001</v>
      </c>
      <c r="K21" s="25">
        <f t="shared" si="0"/>
        <v>23.28492063845927</v>
      </c>
      <c r="L21" s="25">
        <v>0.9074703088962</v>
      </c>
    </row>
    <row r="22" spans="2:12" ht="12.75">
      <c r="B22" s="109">
        <v>18</v>
      </c>
      <c r="C22" s="110" t="s">
        <v>56</v>
      </c>
      <c r="D22" s="111">
        <v>0</v>
      </c>
      <c r="E22" s="111">
        <v>0</v>
      </c>
      <c r="F22" s="25">
        <v>0</v>
      </c>
      <c r="G22" s="111">
        <v>0</v>
      </c>
      <c r="H22" s="111">
        <v>0</v>
      </c>
      <c r="I22" s="25">
        <v>0</v>
      </c>
      <c r="J22" s="25">
        <v>0</v>
      </c>
      <c r="K22" s="25">
        <f t="shared" si="0"/>
        <v>0</v>
      </c>
      <c r="L22" s="25">
        <v>0</v>
      </c>
    </row>
    <row r="23" spans="2:12" ht="12.75">
      <c r="B23" s="109">
        <v>19</v>
      </c>
      <c r="C23" s="112" t="s">
        <v>57</v>
      </c>
      <c r="D23" s="25">
        <v>0.8551834392884999</v>
      </c>
      <c r="E23" s="111">
        <v>0.204929637483</v>
      </c>
      <c r="F23" s="25">
        <v>6.474295408963907</v>
      </c>
      <c r="G23" s="111">
        <v>0</v>
      </c>
      <c r="H23" s="111">
        <v>0</v>
      </c>
      <c r="I23" s="31">
        <v>1.0269698150139979</v>
      </c>
      <c r="J23" s="25">
        <v>0.028356287588</v>
      </c>
      <c r="K23" s="25">
        <f t="shared" si="0"/>
        <v>8.589734588337404</v>
      </c>
      <c r="L23" s="25">
        <v>0.6019155899316</v>
      </c>
    </row>
    <row r="24" spans="2:12" ht="12.75">
      <c r="B24" s="109">
        <v>20</v>
      </c>
      <c r="C24" s="112" t="s">
        <v>58</v>
      </c>
      <c r="D24" s="25">
        <v>87.64488385698805</v>
      </c>
      <c r="E24" s="111">
        <v>39.00362186558424</v>
      </c>
      <c r="F24" s="25">
        <v>453.99095978854814</v>
      </c>
      <c r="G24" s="111">
        <v>0</v>
      </c>
      <c r="H24" s="111">
        <v>0</v>
      </c>
      <c r="I24" s="31">
        <v>30.56653736124821</v>
      </c>
      <c r="J24" s="25">
        <v>3.155213959320003</v>
      </c>
      <c r="K24" s="25">
        <f t="shared" si="0"/>
        <v>614.3612168316886</v>
      </c>
      <c r="L24" s="25">
        <v>30.432105110448454</v>
      </c>
    </row>
    <row r="25" spans="2:12" ht="12.75">
      <c r="B25" s="109">
        <v>21</v>
      </c>
      <c r="C25" s="110" t="s">
        <v>59</v>
      </c>
      <c r="D25" s="111">
        <v>0</v>
      </c>
      <c r="E25" s="111">
        <v>0</v>
      </c>
      <c r="F25" s="25">
        <v>0.6200361258047001</v>
      </c>
      <c r="G25" s="111">
        <v>0</v>
      </c>
      <c r="H25" s="111">
        <v>0</v>
      </c>
      <c r="I25" s="31">
        <v>0.0021089236479999995</v>
      </c>
      <c r="J25" s="25">
        <v>0.015031087684000001</v>
      </c>
      <c r="K25" s="25">
        <f t="shared" si="0"/>
        <v>0.6371761371367001</v>
      </c>
      <c r="L25" s="25">
        <v>4.5864935400000004E-05</v>
      </c>
    </row>
    <row r="26" spans="2:12" ht="12.75">
      <c r="B26" s="109">
        <v>22</v>
      </c>
      <c r="C26" s="112" t="s">
        <v>60</v>
      </c>
      <c r="D26" s="25">
        <v>0.015203156290300002</v>
      </c>
      <c r="E26" s="111">
        <v>0.0009227009677</v>
      </c>
      <c r="F26" s="25">
        <v>0.4928458076122</v>
      </c>
      <c r="G26" s="111">
        <v>0</v>
      </c>
      <c r="H26" s="111">
        <v>0</v>
      </c>
      <c r="I26" s="31">
        <v>0.009595766362000002</v>
      </c>
      <c r="J26" s="25">
        <v>0</v>
      </c>
      <c r="K26" s="25">
        <f t="shared" si="0"/>
        <v>0.5185674312322</v>
      </c>
      <c r="L26" s="25">
        <v>0.0048344574192</v>
      </c>
    </row>
    <row r="27" spans="2:12" ht="12.75">
      <c r="B27" s="109">
        <v>23</v>
      </c>
      <c r="C27" s="110" t="s">
        <v>61</v>
      </c>
      <c r="D27" s="111">
        <v>0</v>
      </c>
      <c r="E27" s="111">
        <v>0</v>
      </c>
      <c r="F27" s="25">
        <v>0</v>
      </c>
      <c r="G27" s="111">
        <v>0</v>
      </c>
      <c r="H27" s="111">
        <v>0</v>
      </c>
      <c r="I27" s="25">
        <v>0</v>
      </c>
      <c r="J27" s="25">
        <v>0</v>
      </c>
      <c r="K27" s="25">
        <f t="shared" si="0"/>
        <v>0</v>
      </c>
      <c r="L27" s="25">
        <v>0</v>
      </c>
    </row>
    <row r="28" spans="2:12" ht="12.75">
      <c r="B28" s="109">
        <v>24</v>
      </c>
      <c r="C28" s="110" t="s">
        <v>62</v>
      </c>
      <c r="D28" s="111">
        <v>0</v>
      </c>
      <c r="E28" s="111">
        <v>0</v>
      </c>
      <c r="F28" s="25">
        <v>0.042110679289900005</v>
      </c>
      <c r="G28" s="111">
        <v>0</v>
      </c>
      <c r="H28" s="111">
        <v>0</v>
      </c>
      <c r="I28" s="31">
        <v>0.008199894502</v>
      </c>
      <c r="J28" s="25">
        <v>0</v>
      </c>
      <c r="K28" s="25">
        <f t="shared" si="0"/>
        <v>0.0503105737919</v>
      </c>
      <c r="L28" s="25">
        <v>0.0035173514837</v>
      </c>
    </row>
    <row r="29" spans="2:12" ht="12.75">
      <c r="B29" s="109">
        <v>25</v>
      </c>
      <c r="C29" s="112" t="s">
        <v>63</v>
      </c>
      <c r="D29" s="25">
        <v>3.312764827089699</v>
      </c>
      <c r="E29" s="111">
        <v>2.0646589455763</v>
      </c>
      <c r="F29" s="25">
        <v>63.920427165388766</v>
      </c>
      <c r="G29" s="111">
        <v>0</v>
      </c>
      <c r="H29" s="111">
        <v>0</v>
      </c>
      <c r="I29" s="31">
        <v>1.5897592597799926</v>
      </c>
      <c r="J29" s="25">
        <v>0.07117974276399996</v>
      </c>
      <c r="K29" s="25">
        <f t="shared" si="0"/>
        <v>70.95878994059876</v>
      </c>
      <c r="L29" s="25">
        <v>2.4413934505005006</v>
      </c>
    </row>
    <row r="30" spans="2:12" ht="12.75">
      <c r="B30" s="109">
        <v>26</v>
      </c>
      <c r="C30" s="112" t="s">
        <v>64</v>
      </c>
      <c r="D30" s="25">
        <v>1.5439463182247999</v>
      </c>
      <c r="E30" s="111">
        <v>0.4404962615477</v>
      </c>
      <c r="F30" s="25">
        <v>4.1165684861695</v>
      </c>
      <c r="G30" s="111">
        <v>0</v>
      </c>
      <c r="H30" s="111">
        <v>0</v>
      </c>
      <c r="I30" s="31">
        <v>0.3096447386239993</v>
      </c>
      <c r="J30" s="25">
        <v>0.23334373937199998</v>
      </c>
      <c r="K30" s="25">
        <f t="shared" si="0"/>
        <v>6.6439995439379995</v>
      </c>
      <c r="L30" s="25">
        <v>0.1611830425455</v>
      </c>
    </row>
    <row r="31" spans="2:12" ht="12.75">
      <c r="B31" s="109">
        <v>27</v>
      </c>
      <c r="C31" s="112" t="s">
        <v>15</v>
      </c>
      <c r="D31" s="25">
        <v>0.0007076445482999999</v>
      </c>
      <c r="E31" s="111">
        <v>0</v>
      </c>
      <c r="F31" s="25">
        <v>0.5589398505144002</v>
      </c>
      <c r="G31" s="111">
        <v>0</v>
      </c>
      <c r="H31" s="111">
        <v>0</v>
      </c>
      <c r="I31" s="31">
        <v>1.5582639038819992</v>
      </c>
      <c r="J31" s="25">
        <v>0.29875333515999997</v>
      </c>
      <c r="K31" s="25">
        <f t="shared" si="0"/>
        <v>2.416664734104699</v>
      </c>
      <c r="L31" s="25">
        <v>0.0160825064516</v>
      </c>
    </row>
    <row r="32" spans="2:12" ht="12.75">
      <c r="B32" s="109">
        <v>28</v>
      </c>
      <c r="C32" s="112" t="s">
        <v>65</v>
      </c>
      <c r="D32" s="25">
        <v>0</v>
      </c>
      <c r="E32" s="111">
        <v>0</v>
      </c>
      <c r="F32" s="25">
        <v>0</v>
      </c>
      <c r="G32" s="111">
        <v>0</v>
      </c>
      <c r="H32" s="111">
        <v>0</v>
      </c>
      <c r="I32" s="31">
        <v>0</v>
      </c>
      <c r="J32" s="25">
        <v>0</v>
      </c>
      <c r="K32" s="25">
        <f t="shared" si="0"/>
        <v>0</v>
      </c>
      <c r="L32" s="25">
        <v>0</v>
      </c>
    </row>
    <row r="33" spans="2:12" ht="12.75">
      <c r="B33" s="109">
        <v>29</v>
      </c>
      <c r="C33" s="112" t="s">
        <v>66</v>
      </c>
      <c r="D33" s="25">
        <v>0.4389989873859001</v>
      </c>
      <c r="E33" s="111">
        <v>0.014392179096000001</v>
      </c>
      <c r="F33" s="25">
        <v>3.4812817750792022</v>
      </c>
      <c r="G33" s="111">
        <v>0</v>
      </c>
      <c r="H33" s="111">
        <v>0</v>
      </c>
      <c r="I33" s="31">
        <v>0.09858746680000008</v>
      </c>
      <c r="J33" s="25">
        <v>0.005009376332</v>
      </c>
      <c r="K33" s="25">
        <f t="shared" si="0"/>
        <v>4.038269784693102</v>
      </c>
      <c r="L33" s="25">
        <v>0.0653889991599</v>
      </c>
    </row>
    <row r="34" spans="2:12" ht="12.75">
      <c r="B34" s="109">
        <v>30</v>
      </c>
      <c r="C34" s="112" t="s">
        <v>67</v>
      </c>
      <c r="D34" s="25">
        <v>1.0925073160617997</v>
      </c>
      <c r="E34" s="111">
        <v>0.20135179625689997</v>
      </c>
      <c r="F34" s="25">
        <v>5.389662715803607</v>
      </c>
      <c r="G34" s="111">
        <v>0</v>
      </c>
      <c r="H34" s="111">
        <v>0</v>
      </c>
      <c r="I34" s="31">
        <v>0.1715783484379997</v>
      </c>
      <c r="J34" s="25">
        <v>0.004286190523999999</v>
      </c>
      <c r="K34" s="25">
        <f t="shared" si="0"/>
        <v>6.859386367084306</v>
      </c>
      <c r="L34" s="25">
        <v>0.48840263909170006</v>
      </c>
    </row>
    <row r="35" spans="2:12" ht="12.75">
      <c r="B35" s="109">
        <v>31</v>
      </c>
      <c r="C35" s="110" t="s">
        <v>68</v>
      </c>
      <c r="D35" s="111">
        <v>0.0909866119032</v>
      </c>
      <c r="E35" s="111">
        <v>0</v>
      </c>
      <c r="F35" s="25">
        <v>0.13554469367670002</v>
      </c>
      <c r="G35" s="111">
        <v>0</v>
      </c>
      <c r="H35" s="111">
        <v>0</v>
      </c>
      <c r="I35" s="31">
        <v>0.004086039568000002</v>
      </c>
      <c r="J35" s="25">
        <v>0</v>
      </c>
      <c r="K35" s="25">
        <f t="shared" si="0"/>
        <v>0.23061734514790003</v>
      </c>
      <c r="L35" s="25">
        <v>0.0418902182901</v>
      </c>
    </row>
    <row r="36" spans="2:12" ht="12.75">
      <c r="B36" s="109">
        <v>32</v>
      </c>
      <c r="C36" s="112" t="s">
        <v>69</v>
      </c>
      <c r="D36" s="25">
        <v>5.907219264789698</v>
      </c>
      <c r="E36" s="111">
        <v>4.753447046925903</v>
      </c>
      <c r="F36" s="25">
        <v>83.00810853446953</v>
      </c>
      <c r="G36" s="111">
        <v>0</v>
      </c>
      <c r="H36" s="111">
        <v>0</v>
      </c>
      <c r="I36" s="31">
        <v>2.276642772538006</v>
      </c>
      <c r="J36" s="25">
        <v>0.06960798796</v>
      </c>
      <c r="K36" s="25">
        <f t="shared" si="0"/>
        <v>96.01502560668314</v>
      </c>
      <c r="L36" s="25">
        <v>4.841368300031495</v>
      </c>
    </row>
    <row r="37" spans="2:12" ht="12.75">
      <c r="B37" s="109">
        <v>33</v>
      </c>
      <c r="C37" s="112" t="s">
        <v>104</v>
      </c>
      <c r="D37" s="25">
        <v>4.328387454475399</v>
      </c>
      <c r="E37" s="111">
        <v>1.5676347727379003</v>
      </c>
      <c r="F37" s="25">
        <v>44.40321162293169</v>
      </c>
      <c r="G37" s="111">
        <v>0</v>
      </c>
      <c r="H37" s="111">
        <v>0</v>
      </c>
      <c r="I37" s="31">
        <v>5.065027155936014</v>
      </c>
      <c r="J37" s="25">
        <v>0.04328561788799999</v>
      </c>
      <c r="K37" s="25">
        <f t="shared" si="0"/>
        <v>55.40754662396901</v>
      </c>
      <c r="L37" s="25">
        <v>1.7283808029867989</v>
      </c>
    </row>
    <row r="38" spans="2:12" ht="12.75">
      <c r="B38" s="109">
        <v>34</v>
      </c>
      <c r="C38" s="112" t="s">
        <v>70</v>
      </c>
      <c r="D38" s="25">
        <v>0.0201702684836</v>
      </c>
      <c r="E38" s="111">
        <v>1.078387E-07</v>
      </c>
      <c r="F38" s="25">
        <v>0.26815639715949996</v>
      </c>
      <c r="G38" s="111">
        <v>0</v>
      </c>
      <c r="H38" s="111">
        <v>0</v>
      </c>
      <c r="I38" s="31">
        <v>0.000131807728</v>
      </c>
      <c r="J38" s="25">
        <v>0</v>
      </c>
      <c r="K38" s="25">
        <f t="shared" si="0"/>
        <v>0.28845858120979995</v>
      </c>
      <c r="L38" s="25">
        <v>0.001035847387</v>
      </c>
    </row>
    <row r="39" spans="2:12" ht="12.75">
      <c r="B39" s="109">
        <v>35</v>
      </c>
      <c r="C39" s="112" t="s">
        <v>71</v>
      </c>
      <c r="D39" s="25">
        <v>1.5845338075110997</v>
      </c>
      <c r="E39" s="111">
        <v>1.6577486315441998</v>
      </c>
      <c r="F39" s="25">
        <v>27.412781662048904</v>
      </c>
      <c r="G39" s="111">
        <v>0</v>
      </c>
      <c r="H39" s="111">
        <v>0</v>
      </c>
      <c r="I39" s="31">
        <v>0.733542120475997</v>
      </c>
      <c r="J39" s="25">
        <v>0.10077001225999999</v>
      </c>
      <c r="K39" s="25">
        <f t="shared" si="0"/>
        <v>31.489376233840197</v>
      </c>
      <c r="L39" s="25">
        <v>1.216898961760601</v>
      </c>
    </row>
    <row r="40" spans="2:12" ht="12.75">
      <c r="B40" s="109">
        <v>36</v>
      </c>
      <c r="C40" s="112" t="s">
        <v>72</v>
      </c>
      <c r="D40" s="25">
        <v>0.0599878561611</v>
      </c>
      <c r="E40" s="111">
        <v>0.0316977966128</v>
      </c>
      <c r="F40" s="25">
        <v>1.2578652866704996</v>
      </c>
      <c r="G40" s="111">
        <v>0</v>
      </c>
      <c r="H40" s="111">
        <v>0</v>
      </c>
      <c r="I40" s="31">
        <v>0.05259128347200001</v>
      </c>
      <c r="J40" s="25">
        <v>0.0026794338520000002</v>
      </c>
      <c r="K40" s="25">
        <f t="shared" si="0"/>
        <v>1.4048216567683995</v>
      </c>
      <c r="L40" s="25">
        <v>0.07732653683720002</v>
      </c>
    </row>
    <row r="41" spans="2:12" ht="12.75">
      <c r="B41" s="109">
        <v>37</v>
      </c>
      <c r="C41" s="112" t="s">
        <v>73</v>
      </c>
      <c r="D41" s="25">
        <v>1.5355705195754994</v>
      </c>
      <c r="E41" s="111">
        <v>0.7410093668351001</v>
      </c>
      <c r="F41" s="25">
        <v>21.692121387160004</v>
      </c>
      <c r="G41" s="111">
        <v>0</v>
      </c>
      <c r="H41" s="111">
        <v>0</v>
      </c>
      <c r="I41" s="31">
        <v>1.1000786005959964</v>
      </c>
      <c r="J41" s="25">
        <v>0.09757046706397814</v>
      </c>
      <c r="K41" s="25">
        <f t="shared" si="0"/>
        <v>25.166350341230576</v>
      </c>
      <c r="L41" s="25">
        <v>1.0089219692800997</v>
      </c>
    </row>
    <row r="42" spans="2:12" ht="15">
      <c r="B42" s="12" t="s">
        <v>11</v>
      </c>
      <c r="C42" s="37"/>
      <c r="D42" s="38">
        <f>SUM(D5:D41)</f>
        <v>138.6314140485363</v>
      </c>
      <c r="E42" s="38">
        <f>SUM(E5:E41)</f>
        <v>62.69305802252825</v>
      </c>
      <c r="F42" s="38">
        <f>SUM(F5:F41)</f>
        <v>985.467479995909</v>
      </c>
      <c r="G42" s="113">
        <v>0</v>
      </c>
      <c r="H42" s="113">
        <v>0</v>
      </c>
      <c r="I42" s="38">
        <f>SUM(I5:I41)</f>
        <v>52.589245859338206</v>
      </c>
      <c r="J42" s="38">
        <f>SUM(J5:J41)</f>
        <v>4.60704838799998</v>
      </c>
      <c r="K42" s="38">
        <f>SUM(K5:K41)</f>
        <v>1243.9882463143117</v>
      </c>
      <c r="L42" s="38">
        <f>SUM(L5:L41)</f>
        <v>54.18148269903717</v>
      </c>
    </row>
    <row r="43" spans="2:12" ht="12.75">
      <c r="B43" s="114" t="s">
        <v>89</v>
      </c>
      <c r="C43" s="114"/>
      <c r="D43" s="114"/>
      <c r="E43" s="114"/>
      <c r="F43" s="114"/>
      <c r="G43" s="114"/>
      <c r="H43" s="114"/>
      <c r="I43" s="114"/>
      <c r="J43" s="36"/>
      <c r="K43" s="114"/>
      <c r="L43" s="114"/>
    </row>
    <row r="44" spans="10:11" ht="12.75">
      <c r="J44" s="36"/>
      <c r="K44"/>
    </row>
    <row r="45" spans="4:12" ht="12.75">
      <c r="D45" s="66"/>
      <c r="E45" s="66"/>
      <c r="F45" s="66"/>
      <c r="G45" s="66"/>
      <c r="H45" s="66"/>
      <c r="I45" s="66"/>
      <c r="J45" s="67"/>
      <c r="K45" s="66"/>
      <c r="L45" s="66"/>
    </row>
    <row r="46" spans="4:13" ht="12.75"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4:12" ht="12.75">
      <c r="D47" s="68"/>
      <c r="E47" s="68"/>
      <c r="F47" s="68"/>
      <c r="G47" s="68"/>
      <c r="H47" s="68"/>
      <c r="I47" s="68"/>
      <c r="J47" s="68"/>
      <c r="K47" s="68"/>
      <c r="L47" s="6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2018-09-07T08:46:56Z</dcterms:modified>
  <cp:category/>
  <cp:version/>
  <cp:contentType/>
  <cp:contentStatus/>
</cp:coreProperties>
</file>