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65" windowWidth="15135" windowHeight="549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QIF!$C$17:$H$67</definedName>
    <definedName name="_xlnm._FilterDatabase" localSheetId="2" hidden="1">QLF!$A$35:$H$39</definedName>
    <definedName name="_xlnm._FilterDatabase" localSheetId="1" hidden="1">QLTEF!$C$17:$H$42</definedName>
    <definedName name="_xlnm._FilterDatabase" localSheetId="9" hidden="1">QMAF!$C$15:$G$18</definedName>
    <definedName name="_xlnm._FilterDatabase" localSheetId="6" hidden="1">QTSF!$A$17:$H$42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QDBF!$B$1:$H$66</definedName>
    <definedName name="_xlnm.Print_Area" localSheetId="4">QGF!$B$1:$F$52</definedName>
    <definedName name="_xlnm.Print_Area" localSheetId="2">QLF!$B$1:$H$77</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5621"/>
</workbook>
</file>

<file path=xl/calcChain.xml><?xml version="1.0" encoding="utf-8"?>
<calcChain xmlns="http://schemas.openxmlformats.org/spreadsheetml/2006/main">
  <c r="A59" i="7" l="1"/>
  <c r="A30" i="9" l="1"/>
  <c r="A22" i="4" l="1"/>
  <c r="A16" i="4"/>
  <c r="A21" i="4"/>
  <c r="A18" i="4"/>
  <c r="A19" i="4"/>
  <c r="A17" i="4"/>
  <c r="A25" i="9"/>
  <c r="A34" i="7"/>
  <c r="A38" i="9" l="1"/>
  <c r="A41" i="8" l="1"/>
  <c r="A19" i="13"/>
  <c r="A24" i="9"/>
  <c r="A39" i="9"/>
  <c r="A36" i="9"/>
  <c r="A40" i="7"/>
  <c r="A29" i="13" l="1"/>
  <c r="A18" i="13"/>
  <c r="A25" i="11" l="1"/>
  <c r="A24" i="11"/>
  <c r="A18" i="11"/>
  <c r="A17" i="11"/>
  <c r="A16" i="11"/>
  <c r="B10" i="11"/>
  <c r="B10" i="10" l="1"/>
  <c r="A20" i="4" l="1"/>
  <c r="B10" i="4"/>
  <c r="A19" i="8" l="1"/>
  <c r="A23" i="8"/>
  <c r="A39" i="8"/>
  <c r="A32" i="8"/>
  <c r="A35" i="8"/>
  <c r="A28" i="8"/>
  <c r="A33" i="8"/>
  <c r="A22" i="8"/>
  <c r="A31" i="8"/>
  <c r="A20" i="8"/>
  <c r="A40" i="8"/>
  <c r="A34" i="8"/>
  <c r="A29" i="8"/>
  <c r="A37" i="8" l="1"/>
  <c r="A18" i="8"/>
  <c r="A36" i="8"/>
  <c r="A27" i="8"/>
  <c r="A38" i="8"/>
  <c r="A24" i="8"/>
  <c r="A25" i="8"/>
  <c r="A21" i="8"/>
  <c r="A26" i="8"/>
  <c r="A42" i="8"/>
  <c r="A30" i="8"/>
  <c r="B10" i="8"/>
  <c r="A53" i="6" l="1"/>
  <c r="A51" i="6"/>
  <c r="A42" i="6"/>
  <c r="A27" i="6"/>
  <c r="A47" i="6"/>
  <c r="A62" i="6"/>
  <c r="A59" i="6"/>
  <c r="A44" i="6"/>
  <c r="A30" i="6"/>
  <c r="A24" i="6"/>
  <c r="A26" i="6"/>
  <c r="A64" i="6"/>
  <c r="A28" i="6" l="1"/>
  <c r="A23" i="6"/>
  <c r="A63" i="6"/>
  <c r="A48" i="6"/>
  <c r="A39" i="6"/>
  <c r="A49" i="6"/>
  <c r="A67" i="6"/>
  <c r="A54" i="6"/>
  <c r="A33" i="6"/>
  <c r="A32" i="6"/>
  <c r="A38" i="6"/>
  <c r="A25" i="6"/>
  <c r="A29" i="6"/>
  <c r="A21" i="6"/>
  <c r="A18" i="6"/>
  <c r="A40" i="6"/>
  <c r="A22" i="6"/>
  <c r="A31" i="6"/>
  <c r="A65" i="6"/>
  <c r="A46" i="6"/>
  <c r="A20" i="6"/>
  <c r="A19" i="6"/>
  <c r="A35" i="6"/>
  <c r="A58" i="6"/>
  <c r="A52" i="6"/>
  <c r="A60" i="6"/>
  <c r="A34" i="6"/>
  <c r="A37" i="6"/>
  <c r="A43" i="6"/>
  <c r="A66" i="6"/>
  <c r="A36" i="6"/>
  <c r="A56" i="6"/>
  <c r="A50" i="6"/>
  <c r="A57" i="6"/>
  <c r="A55" i="6"/>
  <c r="A45" i="6"/>
  <c r="A41" i="6"/>
  <c r="A61" i="6"/>
  <c r="B10" i="6"/>
  <c r="B10" i="5" l="1"/>
  <c r="B10" i="13" l="1"/>
  <c r="A37" i="9" l="1"/>
  <c r="A35" i="9" l="1"/>
  <c r="B10" i="9" l="1"/>
  <c r="A58" i="7" l="1"/>
  <c r="A39" i="7" l="1"/>
  <c r="A22" i="7"/>
  <c r="A36" i="7"/>
  <c r="A32" i="7"/>
  <c r="A21" i="7"/>
  <c r="A28" i="7"/>
  <c r="A24" i="7"/>
  <c r="A26" i="7"/>
  <c r="A31" i="7"/>
  <c r="A19" i="7"/>
  <c r="A30" i="7"/>
  <c r="A23" i="7"/>
  <c r="A42" i="7" l="1"/>
  <c r="A20" i="7"/>
  <c r="A18" i="7"/>
  <c r="A41" i="7"/>
  <c r="A25" i="7"/>
  <c r="A38" i="7"/>
  <c r="A35" i="7"/>
  <c r="A37" i="7"/>
  <c r="A33" i="7"/>
  <c r="A29" i="7"/>
  <c r="A27" i="7"/>
  <c r="B10" i="7"/>
  <c r="A8" i="12"/>
</calcChain>
</file>

<file path=xl/sharedStrings.xml><?xml version="1.0" encoding="utf-8"?>
<sst xmlns="http://schemas.openxmlformats.org/spreadsheetml/2006/main" count="1838" uniqueCount="827">
  <si>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</si>
  <si>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</si>
  <si>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</si>
  <si>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</si>
  <si>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</si>
  <si>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</si>
  <si>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</si>
  <si>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</si>
  <si>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</si>
  <si>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</si>
  <si>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</si>
  <si>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</si>
  <si>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</si>
  <si>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</si>
  <si>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</si>
  <si>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</si>
  <si>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</si>
  <si>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</si>
  <si>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</si>
  <si>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</si>
  <si>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</si>
  <si>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</si>
  <si>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</si>
  <si>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</si>
  <si>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</si>
  <si>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</si>
  <si>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</si>
  <si>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</si>
  <si>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</si>
  <si>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</si>
  <si>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</si>
  <si>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</si>
  <si>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</si>
  <si>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</si>
  <si>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</si>
  <si>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</si>
  <si>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</si>
  <si>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</si>
  <si>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</si>
  <si>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</si>
  <si>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</si>
  <si>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</si>
  <si>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</si>
  <si>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</si>
  <si>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</si>
  <si>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</si>
  <si>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</si>
  <si>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</si>
  <si>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</si>
  <si>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</si>
  <si>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</si>
  <si>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</si>
  <si>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</si>
  <si>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</si>
  <si>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</si>
  <si>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</si>
  <si>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</si>
  <si>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</si>
  <si>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</si>
  <si>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</si>
  <si>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</si>
  <si>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</si>
  <si>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Maruti Suzuki India Ltd</t>
  </si>
  <si>
    <t>Tata Steel Ltd</t>
  </si>
  <si>
    <t>Bharti Airtel Ltd</t>
  </si>
  <si>
    <t>Auto</t>
  </si>
  <si>
    <t>Software</t>
  </si>
  <si>
    <t>Banks</t>
  </si>
  <si>
    <t>Finance</t>
  </si>
  <si>
    <t>Oil</t>
  </si>
  <si>
    <t>Industrial Capital Goods</t>
  </si>
  <si>
    <t>Consumer Non Durables</t>
  </si>
  <si>
    <t>Cement</t>
  </si>
  <si>
    <t>Power</t>
  </si>
  <si>
    <t>Construction Project</t>
  </si>
  <si>
    <t>Ferrous Metals</t>
  </si>
  <si>
    <t>Telecom - Services</t>
  </si>
  <si>
    <t>ACC Ltd</t>
  </si>
  <si>
    <t>Mahindra &amp; Mahindra Ltd</t>
  </si>
  <si>
    <t>Bharat Heavy Electricals Ltd</t>
  </si>
  <si>
    <t>Kotak Mahindra Bank Ltd</t>
  </si>
  <si>
    <t>Hindalco Industries Ltd</t>
  </si>
  <si>
    <t>Grasim Industries Ltd</t>
  </si>
  <si>
    <t>Cipla Ltd</t>
  </si>
  <si>
    <t>Punjab National Bank</t>
  </si>
  <si>
    <t>Ambuja Cements Ltd</t>
  </si>
  <si>
    <t>Cairn India Ltd</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</si>
  <si>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</si>
  <si>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</si>
  <si>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</si>
  <si>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</si>
  <si>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</si>
  <si>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</si>
  <si>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</si>
  <si>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</si>
  <si>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</si>
  <si>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</si>
  <si>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</si>
  <si>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</si>
  <si>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</si>
  <si>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NTPC Ltd</t>
  </si>
  <si>
    <t>HCL Technologies Ltd</t>
  </si>
  <si>
    <t>PTC India Ltd</t>
  </si>
  <si>
    <t>Name of the Instrument</t>
  </si>
  <si>
    <t>Total of Exchange Traded Funds</t>
  </si>
  <si>
    <t>Coal India Ltd</t>
  </si>
  <si>
    <t>Hero MotoCorp Ltd</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</si>
  <si>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</si>
  <si>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</si>
  <si>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</si>
  <si>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</si>
  <si>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</si>
  <si>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</si>
  <si>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</si>
  <si>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</si>
  <si>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Asian Paints Ltd</t>
  </si>
  <si>
    <t>Lupin Ltd</t>
  </si>
  <si>
    <t>Power Grid Corporation of India Ltd</t>
  </si>
  <si>
    <t>Ultratech Cement Ltd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</si>
  <si>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</si>
  <si>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</si>
  <si>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</si>
  <si>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</si>
  <si>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</si>
  <si>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</si>
  <si>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</si>
  <si>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</si>
  <si>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</si>
  <si>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</si>
  <si>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</si>
  <si>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</si>
  <si>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</si>
  <si>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</si>
  <si>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</si>
  <si>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</si>
  <si>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</si>
  <si>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</si>
  <si>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</si>
  <si>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</si>
  <si>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</si>
  <si>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</si>
  <si>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</si>
  <si>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</si>
  <si>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</si>
  <si>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</si>
  <si>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</si>
  <si>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</si>
  <si>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</si>
  <si>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</si>
  <si>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</si>
  <si>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</si>
  <si>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INE910H01017</t>
  </si>
  <si>
    <t>INE326A01037</t>
  </si>
  <si>
    <t>INE012A01025</t>
  </si>
  <si>
    <t>INE029A01011</t>
  </si>
  <si>
    <t>INE205A01025</t>
  </si>
  <si>
    <t>INE154A01025</t>
  </si>
  <si>
    <t>INE053A01029</t>
  </si>
  <si>
    <t>INE226A01021</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</si>
  <si>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</si>
  <si>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</si>
  <si>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</si>
  <si>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</si>
  <si>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</si>
  <si>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</si>
  <si>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</si>
  <si>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</si>
  <si>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</si>
  <si>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</si>
  <si>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</si>
  <si>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</si>
  <si>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</si>
  <si>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</si>
  <si>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</si>
  <si>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</si>
  <si>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</si>
  <si>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</si>
  <si>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</si>
  <si>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</si>
  <si>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</si>
  <si>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</si>
  <si>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</si>
  <si>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</si>
  <si>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</si>
  <si>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</si>
  <si>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</si>
  <si>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</si>
  <si>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</si>
  <si>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</si>
  <si>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</si>
  <si>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</si>
  <si>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</si>
  <si>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</si>
  <si>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</si>
  <si>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</si>
  <si>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</si>
  <si>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Indusind Bank Ltd</t>
  </si>
  <si>
    <t>Certificate of Deposit (CD)</t>
  </si>
  <si>
    <t>INE021A01026</t>
  </si>
  <si>
    <t>Options</t>
  </si>
  <si>
    <t>Sovereign</t>
  </si>
  <si>
    <t>Hindustan Unilever Ltd</t>
  </si>
  <si>
    <t>Wipro Ltd</t>
  </si>
  <si>
    <t>INE075A01022</t>
  </si>
  <si>
    <t>Quantum Gold Fund*</t>
  </si>
  <si>
    <t>100 Gram Bar (0.995 fineness)</t>
  </si>
  <si>
    <t>100 Gram Bar (0.999 fineness)</t>
  </si>
  <si>
    <t>Quantum Index Fund*</t>
  </si>
  <si>
    <t>MUTUAL FUND UNITS</t>
  </si>
  <si>
    <t>EXCHANGE TRADED FUND UNITS</t>
  </si>
  <si>
    <t>Treasury Bills (T-Bill)</t>
  </si>
  <si>
    <t>Exide Industries Ltd</t>
  </si>
  <si>
    <t>Auto Ancillaries</t>
  </si>
  <si>
    <t>INE302A01020</t>
  </si>
  <si>
    <t>Tech Mahindra Ltd</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</si>
  <si>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</si>
  <si>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</si>
  <si>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</si>
  <si>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</si>
  <si>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</si>
  <si>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</si>
  <si>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</si>
  <si>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</si>
  <si>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</si>
  <si>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</si>
  <si>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</si>
  <si>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</si>
  <si>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</si>
  <si>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</si>
  <si>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Bajaj Auto Ltd</t>
  </si>
  <si>
    <t>Dr. Reddy's Laboratories Ltd</t>
  </si>
  <si>
    <t>Tata Power Company Ltd</t>
  </si>
  <si>
    <t>Bharat Petroleum Corporation Ltd</t>
  </si>
  <si>
    <t>INE053A08081</t>
  </si>
  <si>
    <t>Bank of Baroda</t>
  </si>
  <si>
    <t>GAIL (India) Ltd</t>
  </si>
  <si>
    <t>Oil &amp; Natural Gas Corporation Ltd</t>
  </si>
  <si>
    <t>Zee Entertainment Enterprises Ltd</t>
  </si>
  <si>
    <t>INE256A01028</t>
  </si>
  <si>
    <t>Media &amp; Entertainment</t>
  </si>
  <si>
    <t>1 KG Bar (0.995 fineness)</t>
  </si>
  <si>
    <t>Total of T-Bill</t>
  </si>
  <si>
    <t>Total of CDs</t>
  </si>
  <si>
    <t>INF769K01AX2</t>
  </si>
  <si>
    <t>INE062A01020</t>
  </si>
  <si>
    <t>Total of T-Bills</t>
  </si>
  <si>
    <t>NAV date</t>
  </si>
  <si>
    <t>INE090A01021</t>
  </si>
  <si>
    <t>INE160A01022</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</si>
  <si>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</si>
  <si>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</si>
  <si>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</si>
  <si>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</si>
  <si>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</si>
  <si>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</si>
  <si>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</si>
  <si>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</si>
  <si>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</si>
  <si>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</si>
  <si>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</si>
  <si>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</si>
  <si>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</si>
  <si>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</si>
  <si>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</si>
  <si>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Idea Cellular Ltd</t>
  </si>
  <si>
    <t>Yes Bank Ltd</t>
  </si>
  <si>
    <t>INE669E01016</t>
  </si>
  <si>
    <t>INE669C01036</t>
  </si>
  <si>
    <t>INE528G01019</t>
  </si>
  <si>
    <t>Total of Mutual Fund Units</t>
  </si>
  <si>
    <t>The Indian Hotels Company Ltd</t>
  </si>
  <si>
    <t>Voltas Ltd</t>
  </si>
  <si>
    <t>Vedanta Ltd</t>
  </si>
  <si>
    <t>Total of Exchange Traded Fund Units</t>
  </si>
  <si>
    <t>A</t>
  </si>
  <si>
    <t>B</t>
  </si>
  <si>
    <t>Total (A+B)</t>
  </si>
  <si>
    <t>Industry +/ Rating</t>
  </si>
  <si>
    <t>Bosch Ltd</t>
  </si>
  <si>
    <t>INE323A01026</t>
  </si>
  <si>
    <t>Quantum Dynamic Bond Fund</t>
  </si>
  <si>
    <t>INF082J01176</t>
  </si>
  <si>
    <t>7.88% GOI (MD 19/03/2030)</t>
  </si>
  <si>
    <t>IN0020150028</t>
  </si>
  <si>
    <t>QDBF</t>
  </si>
  <si>
    <t>Monthly Dividend Option</t>
  </si>
  <si>
    <t>For Monthly Dividend Option</t>
  </si>
  <si>
    <t>Axis Bank Ltd</t>
  </si>
  <si>
    <t>Government Securities</t>
  </si>
  <si>
    <t>The Indian Hotels Company Ltd - CCD - 05/03/2016</t>
  </si>
  <si>
    <t>QUANTUM INDEX FUND - ETF</t>
  </si>
  <si>
    <t>IN002015Y058</t>
  </si>
  <si>
    <t>QUANTUM GOLD FUND - ETF</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</si>
  <si>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</si>
  <si>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</si>
  <si>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</si>
  <si>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</si>
  <si>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</si>
  <si>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</si>
  <si>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</si>
  <si>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</si>
  <si>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</si>
  <si>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</si>
  <si>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</si>
  <si>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</si>
  <si>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</si>
  <si>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</si>
  <si>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</si>
  <si>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</si>
  <si>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</si>
  <si>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</si>
  <si>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</si>
  <si>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</si>
  <si>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</si>
  <si>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</si>
  <si>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</si>
  <si>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</si>
  <si>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IN0020140052</t>
  </si>
  <si>
    <t>8.24% GOI (MD 10/11/2033)</t>
  </si>
  <si>
    <t>IN002015X233</t>
  </si>
  <si>
    <t>91 Days Tbill (MD 03/12/2015)</t>
  </si>
  <si>
    <t>IN002015X241</t>
  </si>
  <si>
    <t>91 Days Tbill (MD 10/12/2015)</t>
  </si>
  <si>
    <t>IN002015X258</t>
  </si>
  <si>
    <t>91 Days Tbill (MD 18/12/2015)</t>
  </si>
  <si>
    <t>INE742F01042</t>
  </si>
  <si>
    <t>Transportation</t>
  </si>
  <si>
    <t>Adani Ports and Special Economic Zone Ltd</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</si>
  <si>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</si>
  <si>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</si>
  <si>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</si>
  <si>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</si>
  <si>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</si>
  <si>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</si>
  <si>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</si>
  <si>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IN002015Y066</t>
  </si>
  <si>
    <t>INE112A16HH3</t>
  </si>
  <si>
    <t>Portfolio Turnover Ratio (Last One Year) is 10.71%</t>
  </si>
  <si>
    <t>CARE A1+</t>
  </si>
  <si>
    <t>Bajaj Auto Ltd*</t>
  </si>
  <si>
    <t>Infosys Ltd*</t>
  </si>
  <si>
    <t>Hero MotoCorp Ltd*</t>
  </si>
  <si>
    <t>Housing Development Finance Corporation Ltd*</t>
  </si>
  <si>
    <t>Tata Consultancy Services Ltd*</t>
  </si>
  <si>
    <t>Tata Chemicals Ltd*</t>
  </si>
  <si>
    <t>Kotak Mahindra Bank Ltd*</t>
  </si>
  <si>
    <t>Indian Oil Corporation Ltd*</t>
  </si>
  <si>
    <t>Tata Motors Ltd*</t>
  </si>
  <si>
    <t>HDFC Bank Ltd*</t>
  </si>
  <si>
    <t>ITC Ltd*</t>
  </si>
  <si>
    <t>ICICI Bank Ltd*</t>
  </si>
  <si>
    <t>Reliance Industries Ltd*</t>
  </si>
  <si>
    <t>Larsen &amp; Toubro Ltd*</t>
  </si>
  <si>
    <t>Sun Pharmaceuticals Industries Ltd*</t>
  </si>
  <si>
    <t>HDFC Capital Builder Fund- Direct Plan- Growth Option *</t>
  </si>
  <si>
    <t>INE112A16IW0</t>
  </si>
  <si>
    <t>INE261F14871</t>
  </si>
  <si>
    <t>National Bank For Agri &amp; Rural CP (MD 29/01/2016)</t>
  </si>
  <si>
    <t>IN002015X324</t>
  </si>
  <si>
    <t>IN002015Z188</t>
  </si>
  <si>
    <t>QLTEFCBL_011215</t>
  </si>
  <si>
    <t>Commerical Papers (CP)</t>
  </si>
  <si>
    <t>Total of CPs</t>
  </si>
  <si>
    <t>QLFCBL_011215</t>
  </si>
  <si>
    <t>QDBFCBL_011215</t>
  </si>
  <si>
    <t>QIFCBL_011215</t>
  </si>
  <si>
    <t>QTSFCBL_011215</t>
  </si>
  <si>
    <t>QEFFCBL_011215</t>
  </si>
  <si>
    <t>QGSFCBL_011215</t>
  </si>
  <si>
    <t>QMAFCBL_011215</t>
  </si>
  <si>
    <t>Portfolio Turnover Ratio (Last One Year) is 5.07%</t>
  </si>
  <si>
    <t>Portfolio Turnover Ratio (Last One Year) is 2.52%</t>
  </si>
  <si>
    <t>Portfolio Turnover Ratio (Last One Year) is 4.90%</t>
  </si>
  <si>
    <t>Portfolio Turnover Ratio (Last One Year) is 53.73%</t>
  </si>
  <si>
    <t>Portfolio Turnover Ratio (last One Year) is  28.52%</t>
  </si>
  <si>
    <t>Portfolio Turnover Ratio (last One Year) is 10.19%</t>
  </si>
  <si>
    <t>Average Portfolio Maturity at the end of November 30, 2015 is 12.86 years</t>
  </si>
  <si>
    <t>Petronet LNG Ltd*</t>
  </si>
  <si>
    <t>91 Days Tbill (MD 04/02/2016)**</t>
  </si>
  <si>
    <t>182  Days Tbill (MD 17/12/2015)**</t>
  </si>
  <si>
    <t>182 Days Tbill (MD 03/12/2015)**</t>
  </si>
  <si>
    <t>364 Days Tbill (MD 24/11/2016)**</t>
  </si>
  <si>
    <t>**     Thinly Traded/Non Traded Securities as per traded data obtain from FIMMDA trading platform/ NSE/ BSE/CCIL NDS-OM</t>
  </si>
  <si>
    <t>NTPC Ltd*</t>
  </si>
  <si>
    <t>Corporation Bank CD (MD 11/12/2015)**</t>
  </si>
  <si>
    <t>Corporation Bank CD (MD 22/01/2016)**</t>
  </si>
  <si>
    <t>Total Non performing Assets provided for and its percentage to NAV as on November 30, 2015 - NIL</t>
  </si>
  <si>
    <t>As on November 30, 2015 (Rs.)</t>
  </si>
  <si>
    <t>Bonus declared during the period ended November 30, 2015 - NIL</t>
  </si>
  <si>
    <t>Total outstanding exposure in derivative instruments as on November 30, 2015 - NIL</t>
  </si>
  <si>
    <t>Total Market value of investments in Foreign Securities/American Depository Receipts/Global Depository Receipts as on November 30, 2015 is  Rs. - NIL</t>
  </si>
  <si>
    <t>Total Brokerage Paid for Buying/ Selling of Investment for the month ended November 30, 2015 - NIL</t>
  </si>
  <si>
    <t>Dividend / Bonus declared during the period ended November 30, 2015 - NIL</t>
  </si>
  <si>
    <t>Total Market value of investments in Foreign Securities/American Depository Receipts/Global Depository Receipts as on November 30, 2015 - NIL</t>
  </si>
  <si>
    <t>Total Brokerage Paid for Buying/ Selling of Investment for the month ended November 30, 2015 is Nil</t>
  </si>
  <si>
    <t>Dividend/ Bonus declared during the period ended November 30, 2015 - NIL</t>
  </si>
  <si>
    <t>Total outstanding exposure in derivative instruments as on November 30, 2015 is NIL</t>
  </si>
  <si>
    <t>Total Brokerage Paid for Buying/ Selling of investment for the month ended November 30, 2015 is 21,354.78</t>
  </si>
  <si>
    <t>Total Brokerage Paid for Buying/ Selling of Investment for the month ended November 30, 2015- NIL</t>
  </si>
  <si>
    <t>Total Market value of investments in Foreign Securities/American Depository Receipts/Global Depository Receipts as on November 30, 2015 is Rs - NIL</t>
  </si>
  <si>
    <t>Total Brokerage Paid for Buying/ Selling of Investment for the month ended November 30, 2015 is- Rs. 2,667.97/-</t>
  </si>
  <si>
    <t>Bonus declared during the period ended  November 30, 2015 - NIL</t>
  </si>
  <si>
    <t>Total outstanding exposure in derivative instruments as on  November 30, 2015 - NIL</t>
  </si>
  <si>
    <t>Total Market value of investments in Foreign Securities/American Depository Receipts/Global Depository Receipts as on  November 30, 2015 - NIL</t>
  </si>
  <si>
    <t>Total Brokerage Paid for Buying/ Selling of Investment for the month ended  November 30, 2015 - NIL</t>
  </si>
  <si>
    <t>Dividend declared during the period ended November 30, 2015</t>
  </si>
  <si>
    <t>Total Brokerage Paid for Buying/ Selling of Investment for the month ended November 30, 2015 is Nil.</t>
  </si>
  <si>
    <t>Average Portfolio Maturity at the end of November 30, 2015 is 31 Days</t>
  </si>
  <si>
    <t>Total Brokerage Paid for Buying/ Selling of Investment for the month ended November 30, 2015 is Rs 3000/-</t>
  </si>
  <si>
    <t>Total Brokerage Paid for Buying/ Selling of Investment for the month ended November 30, 2015 is 1,84,712.35/-</t>
  </si>
  <si>
    <t>Monthly Portfolio Statement of the Quantum Equity Fund of Funds for the period ended November 30, 2015</t>
  </si>
  <si>
    <t>HDFC Bank Ltd.</t>
  </si>
  <si>
    <t>ICICI Bank Ltd.</t>
  </si>
  <si>
    <t>Infosys Ltd.</t>
  </si>
  <si>
    <t>Axis Bank Ltd.</t>
  </si>
  <si>
    <t>Reliance Industries Ltd.</t>
  </si>
  <si>
    <t>Larsen &amp; Toubro Ltd.</t>
  </si>
  <si>
    <t>Tata Motors Limited</t>
  </si>
  <si>
    <t>IN9155A01020</t>
  </si>
  <si>
    <t>Maruti Suzuki India Ltd.</t>
  </si>
  <si>
    <t>Hindustan Petroleum Corporation Ltd.</t>
  </si>
  <si>
    <t>INE094A01015</t>
  </si>
  <si>
    <t>IndusInd Bank Ltd.</t>
  </si>
  <si>
    <t>ITC Ltd.</t>
  </si>
  <si>
    <t>HCL Technologies Ltd.</t>
  </si>
  <si>
    <t>Kotak Mahindra Bank Ltd.</t>
  </si>
  <si>
    <t>Tata Motors Ltd.</t>
  </si>
  <si>
    <t>Tech Mahindra Ltd.</t>
  </si>
  <si>
    <t>Bajaj Finance Ltd.</t>
  </si>
  <si>
    <t>INE296A01016</t>
  </si>
  <si>
    <t>Grasim Industries Ltd.</t>
  </si>
  <si>
    <t>Tata Consultancy Services Ltd.</t>
  </si>
  <si>
    <t>Aurobindo Pharma Ltd.</t>
  </si>
  <si>
    <t>INE406A01037</t>
  </si>
  <si>
    <t>Housing Development Finance Corporation Ltd.</t>
  </si>
  <si>
    <t>Bharti Airtel Ltd.</t>
  </si>
  <si>
    <t>Sun Pharmaceuticals Industries Ltd.</t>
  </si>
  <si>
    <t>Cipla Ltd.</t>
  </si>
  <si>
    <t>Mahindra &amp; Mahindra Ltd.</t>
  </si>
  <si>
    <t>Voltas Ltd.</t>
  </si>
  <si>
    <t>TVS Motor Company Ltd.</t>
  </si>
  <si>
    <t>INE494B01023</t>
  </si>
  <si>
    <t>Lupin Ltd.</t>
  </si>
  <si>
    <t>IPCA Laboratories Ltd.</t>
  </si>
  <si>
    <t>INE571A01020</t>
  </si>
  <si>
    <t>Divi's Laboratories Ltd.</t>
  </si>
  <si>
    <t>INE361B01024</t>
  </si>
  <si>
    <t>Wipro Ltd.</t>
  </si>
  <si>
    <t>Britannia Industries Ltd.</t>
  </si>
  <si>
    <t>INE216A01022</t>
  </si>
  <si>
    <t>The Federal Bank  Ltd.</t>
  </si>
  <si>
    <t>INE171A01029</t>
  </si>
  <si>
    <t>SKF India Ltd.</t>
  </si>
  <si>
    <t>INE640A01023</t>
  </si>
  <si>
    <t>Industrial Products</t>
  </si>
  <si>
    <t>Bharat Electronics Ltd.</t>
  </si>
  <si>
    <t>INE263A01016</t>
  </si>
  <si>
    <t>Crompton  Greaves Ltd.</t>
  </si>
  <si>
    <t>INE067A01029</t>
  </si>
  <si>
    <t>Idea Cellular Ltd.</t>
  </si>
  <si>
    <t>Power Grid Corporation of India Ltd.</t>
  </si>
  <si>
    <t>Zee Entertainment Enterprises Ltd.</t>
  </si>
  <si>
    <t>Whirlpool of India Ltd.</t>
  </si>
  <si>
    <t>INE716A01013</t>
  </si>
  <si>
    <t>Consumer Durables</t>
  </si>
  <si>
    <t>UPL Ltd.</t>
  </si>
  <si>
    <t>INE628A01036</t>
  </si>
  <si>
    <t>Pesticides</t>
  </si>
  <si>
    <t>Asian Paints Ltd.</t>
  </si>
  <si>
    <t>Torrent Pharmaceuticals Ltd.</t>
  </si>
  <si>
    <t>INE685A01028</t>
  </si>
  <si>
    <t>Tata Communications Ltd.</t>
  </si>
  <si>
    <t>INE151A01013</t>
  </si>
  <si>
    <t>Yes Bank Ltd.</t>
  </si>
  <si>
    <t>Pidilite Industries Ltd.</t>
  </si>
  <si>
    <t>INE318A01026</t>
  </si>
  <si>
    <t>Ultratech Cement Ltd.</t>
  </si>
  <si>
    <t>Bayer Cropscience Ltd</t>
  </si>
  <si>
    <t>INE462A01022</t>
  </si>
  <si>
    <t>Bajaj Finserv Ltd.</t>
  </si>
  <si>
    <t>INE918I01018</t>
  </si>
  <si>
    <t>Motherson Sumi Systems Ltd.</t>
  </si>
  <si>
    <t>INE775A01035</t>
  </si>
  <si>
    <t>Solar Industries India Ltd.</t>
  </si>
  <si>
    <t>INE343H01011</t>
  </si>
  <si>
    <t>FAG Bearings India Ltd.</t>
  </si>
  <si>
    <t>INE513A01014</t>
  </si>
  <si>
    <t>Sanofi India Ltd.</t>
  </si>
  <si>
    <t>INE058A01010</t>
  </si>
  <si>
    <t>Pantaloons Fashion &amp; Retail Ltd.</t>
  </si>
  <si>
    <t>INE647O01011</t>
  </si>
  <si>
    <t>Retailing</t>
  </si>
  <si>
    <t>Cummins India Ltd.</t>
  </si>
  <si>
    <t>INE298A01020</t>
  </si>
  <si>
    <t>Bharat Petroleum Corporation Ltd.</t>
  </si>
  <si>
    <t>Coal India Ltd.</t>
  </si>
  <si>
    <t>Amara Raja Batteries Ltd.</t>
  </si>
  <si>
    <t>INE885A01032</t>
  </si>
  <si>
    <t>Sequent Scientific Ltd.</t>
  </si>
  <si>
    <t>INE807F01019</t>
  </si>
  <si>
    <t>Blue Star Ltd.</t>
  </si>
  <si>
    <t>INE472A01039</t>
  </si>
  <si>
    <t>Hero MotoCorp Ltd.</t>
  </si>
  <si>
    <t>Blue Dart Express Ltd.</t>
  </si>
  <si>
    <t>INE233B01017</t>
  </si>
  <si>
    <t>Dr. Reddy's Laboratories Ltd.</t>
  </si>
  <si>
    <t>Oracle Financial Services Software Ltd.</t>
  </si>
  <si>
    <t>INE881D01027</t>
  </si>
  <si>
    <t>TV18 Broadcast Ltd.</t>
  </si>
  <si>
    <t>INE886H01027</t>
  </si>
  <si>
    <t>Sadbhav Engineering Ltd.</t>
  </si>
  <si>
    <t>INE226H01026</t>
  </si>
  <si>
    <t>Oil &amp; Natural Gas Corporation Ltd.</t>
  </si>
  <si>
    <t>Sundram Fasteners Ltd.</t>
  </si>
  <si>
    <t>INE387A01021</t>
  </si>
  <si>
    <t>Carborundum Universal Ltd.</t>
  </si>
  <si>
    <t>INE120A01034</t>
  </si>
  <si>
    <t>AIA Engineering Ltd.</t>
  </si>
  <si>
    <t>INE212H01026</t>
  </si>
  <si>
    <t>Trent Ltd.</t>
  </si>
  <si>
    <t>INE849A01012</t>
  </si>
  <si>
    <t>Petronet LNG Ltd.</t>
  </si>
  <si>
    <t>Ahluwalia Contracts (India) Ltd.</t>
  </si>
  <si>
    <t>INE758C01029</t>
  </si>
  <si>
    <t>Construction</t>
  </si>
  <si>
    <t>Emami Ltd.</t>
  </si>
  <si>
    <t>INE548C01032</t>
  </si>
  <si>
    <t>ACC Ltd.</t>
  </si>
  <si>
    <t>Info Edge (India) Ltd.</t>
  </si>
  <si>
    <t>INE663F01024</t>
  </si>
  <si>
    <t>NIIT Technologies Ltd.</t>
  </si>
  <si>
    <t>INE591G01017</t>
  </si>
  <si>
    <t>Disa India Ltd.</t>
  </si>
  <si>
    <t>INE131C01011</t>
  </si>
  <si>
    <t>Hindustan Unilever Ltd.</t>
  </si>
  <si>
    <t>Exide Industries Ltd.</t>
  </si>
  <si>
    <t>Jagran Prakashan Ltd.</t>
  </si>
  <si>
    <t>INE199G01027</t>
  </si>
  <si>
    <t>Prism CEMENT Ltd.</t>
  </si>
  <si>
    <t>INE010A01011</t>
  </si>
  <si>
    <t>Karur Vysya Bank Ltd.</t>
  </si>
  <si>
    <t>INE036D01010</t>
  </si>
  <si>
    <t>Cognizant Technology Solutions Corp., A</t>
  </si>
  <si>
    <t>US1924461023</t>
  </si>
  <si>
    <t>Strides Arcolab Ltd.</t>
  </si>
  <si>
    <t>INE939A01011</t>
  </si>
  <si>
    <t>Prabhat Dairy Ltd.</t>
  </si>
  <si>
    <t>INE302M01033</t>
  </si>
  <si>
    <t>Gujarat State Petronet Ltd.</t>
  </si>
  <si>
    <t>INE246F01010</t>
  </si>
  <si>
    <t>Bajaj Corp Ltd.</t>
  </si>
  <si>
    <t>INE933K01021</t>
  </si>
  <si>
    <t>Tata Power Company Ltd.</t>
  </si>
  <si>
    <t>VIP Industries Ltd.</t>
  </si>
  <si>
    <t>INE054A01027</t>
  </si>
  <si>
    <t>United Spirits Ltd.</t>
  </si>
  <si>
    <t>INE854D01016</t>
  </si>
  <si>
    <t>Cholamandalam Investment and Finance Company Ltd.</t>
  </si>
  <si>
    <t>INE121A01016</t>
  </si>
  <si>
    <t>Repco Home Finance Ltd.</t>
  </si>
  <si>
    <t>INE612J01015</t>
  </si>
  <si>
    <t>Sanghvi Movers Ltd.</t>
  </si>
  <si>
    <t>INE989A01024</t>
  </si>
  <si>
    <t>Gateway Distriparks Ltd.</t>
  </si>
  <si>
    <t>INE852F01015</t>
  </si>
  <si>
    <t>VST Industries Ltd.</t>
  </si>
  <si>
    <t>INE710A01016</t>
  </si>
  <si>
    <t>Natco Pharma Ltd.</t>
  </si>
  <si>
    <t>INE987B01026</t>
  </si>
  <si>
    <t>Sun TV Network Ltd.</t>
  </si>
  <si>
    <t>INE424H01027</t>
  </si>
  <si>
    <t>Hindustan Zinc Ltd.</t>
  </si>
  <si>
    <t>INE267A01025</t>
  </si>
  <si>
    <t>Tube Investments of India Ltd.</t>
  </si>
  <si>
    <t>INE149A01025</t>
  </si>
  <si>
    <t>MindTree Ltd.</t>
  </si>
  <si>
    <t>INE018I01017</t>
  </si>
  <si>
    <t>Titan Company Ltd.</t>
  </si>
  <si>
    <t>INE280A01028</t>
  </si>
  <si>
    <t>Adani Ports and Special Economic Zone Ltd.</t>
  </si>
  <si>
    <t>Orient Cement Ltd.</t>
  </si>
  <si>
    <t>INE876N01018</t>
  </si>
  <si>
    <t>Supreme Industries Ltd.</t>
  </si>
  <si>
    <t>INE195A01028</t>
  </si>
  <si>
    <t>Union Bank of India</t>
  </si>
  <si>
    <t>INE692A01016</t>
  </si>
  <si>
    <t>Balkrishna Industries Ltd.</t>
  </si>
  <si>
    <t>INE787D01026</t>
  </si>
  <si>
    <t>Oil India Ltd.</t>
  </si>
  <si>
    <t>INE274J01014</t>
  </si>
  <si>
    <t>LIC Housing Finance Ltd.</t>
  </si>
  <si>
    <t>INE115A01026</t>
  </si>
  <si>
    <t>Indian Oil Corporation Ltd.</t>
  </si>
  <si>
    <t>Hexaware Technologies Ltd.</t>
  </si>
  <si>
    <t>INE093A01033</t>
  </si>
  <si>
    <t>Coromandel International Ltd.</t>
  </si>
  <si>
    <t>INE169A01031</t>
  </si>
  <si>
    <t>Fertilisers</t>
  </si>
  <si>
    <t>D.B.Corp Ltd.</t>
  </si>
  <si>
    <t>INE950I01011</t>
  </si>
  <si>
    <t>Titagarh Wagons Ltd.</t>
  </si>
  <si>
    <t>INE615H01020</t>
  </si>
  <si>
    <t>MRF Ltd.</t>
  </si>
  <si>
    <t>INE883A01011</t>
  </si>
  <si>
    <t>NTPC Ltd.</t>
  </si>
  <si>
    <t>Power Finance Corporation Ltd.</t>
  </si>
  <si>
    <t>INE134E01011</t>
  </si>
  <si>
    <t>KNR Constructions Ltd.</t>
  </si>
  <si>
    <t>INE634I01011</t>
  </si>
  <si>
    <t>Lakshmi Machine Works Ltd.</t>
  </si>
  <si>
    <t>INE269B01029</t>
  </si>
  <si>
    <t>Reliance Capital Ltd.</t>
  </si>
  <si>
    <t>INE013A01015</t>
  </si>
  <si>
    <t>Greenply Industries Ltd.</t>
  </si>
  <si>
    <t>INE461C01020</t>
  </si>
  <si>
    <t>Wonderla Holidays Ltd.</t>
  </si>
  <si>
    <t>INE066O01014</t>
  </si>
  <si>
    <t>Dynamatic Technologies Ltd.</t>
  </si>
  <si>
    <t>INE221B01012</t>
  </si>
  <si>
    <t>Dhanuka Agritech Ltd</t>
  </si>
  <si>
    <t>INE435G01025</t>
  </si>
  <si>
    <t>CEAT Ltd.</t>
  </si>
  <si>
    <t>INE482A01020</t>
  </si>
  <si>
    <t>Dishman Pharmaceuticals and Chemicals Ltd.</t>
  </si>
  <si>
    <t>INE353G01020</t>
  </si>
  <si>
    <t>PNC Infratech Limited</t>
  </si>
  <si>
    <t>INE195J01011</t>
  </si>
  <si>
    <t>Grindwell Norton Ltd.</t>
  </si>
  <si>
    <t>INE536A01023</t>
  </si>
  <si>
    <t>Bharat Forge Ltd.</t>
  </si>
  <si>
    <t>INE465A01025</t>
  </si>
  <si>
    <t>Max India Ltd.</t>
  </si>
  <si>
    <t>INE180A01020</t>
  </si>
  <si>
    <t>Allahabad Bank</t>
  </si>
  <si>
    <t>INE428A01015</t>
  </si>
  <si>
    <t>IRB Infrastructure Developers Ltd.</t>
  </si>
  <si>
    <t>INE821I01014</t>
  </si>
  <si>
    <t>JK Cement Ltd.</t>
  </si>
  <si>
    <t>INE823G01014</t>
  </si>
  <si>
    <t>Cyient Ltd.</t>
  </si>
  <si>
    <t>INE136B01020</t>
  </si>
  <si>
    <t>Vedanta Ltd.</t>
  </si>
  <si>
    <t>EIH Ltd.</t>
  </si>
  <si>
    <t>INE230A01023</t>
  </si>
  <si>
    <t>eClerx Services Ltd.</t>
  </si>
  <si>
    <t>INE738I01010</t>
  </si>
  <si>
    <t>Indian Bank</t>
  </si>
  <si>
    <t>INE562A01011</t>
  </si>
  <si>
    <t>Welspun India Ltd.</t>
  </si>
  <si>
    <t>INE192B01023</t>
  </si>
  <si>
    <t>Textile Products</t>
  </si>
  <si>
    <t>Network18 Media &amp; Investments Ltd.</t>
  </si>
  <si>
    <t>INE870H01013</t>
  </si>
  <si>
    <t>Navneet Education Ltd.</t>
  </si>
  <si>
    <t>INE060A01024</t>
  </si>
  <si>
    <t>Mahindra &amp; Mahindra Financial Services Ltd.</t>
  </si>
  <si>
    <t>INE774D01024</t>
  </si>
  <si>
    <t>Timken India Ltd.</t>
  </si>
  <si>
    <t>INE325A01013</t>
  </si>
  <si>
    <t>J.Kumar Infraprojects Ltd.</t>
  </si>
  <si>
    <t>INE576I01014</t>
  </si>
  <si>
    <t>Havells India Ltd.</t>
  </si>
  <si>
    <t>INE176B01034</t>
  </si>
  <si>
    <t>Godrej Consumer Products Ltd.</t>
  </si>
  <si>
    <t>INE102D01028</t>
  </si>
  <si>
    <t>Sadbhav Infrastructure Project Ltd.</t>
  </si>
  <si>
    <t>INE764L01010</t>
  </si>
  <si>
    <t>Persistent Systems Ltd.</t>
  </si>
  <si>
    <t>INE262H01013</t>
  </si>
  <si>
    <t>Manpasand Beverages Ltd.</t>
  </si>
  <si>
    <t>INE122R01018</t>
  </si>
  <si>
    <t>Jk Lakshmi Cement Ltd.</t>
  </si>
  <si>
    <t>INE786A01032</t>
  </si>
  <si>
    <t>Sundaram Finance Ltd.</t>
  </si>
  <si>
    <t>INE660A01013</t>
  </si>
  <si>
    <t>Tata Chemicals Ltd.</t>
  </si>
  <si>
    <t>Power Mech Projects Limited</t>
  </si>
  <si>
    <t>INE211R01019</t>
  </si>
  <si>
    <t>Huhtamaki PPL Ltd.</t>
  </si>
  <si>
    <t>INE275B01026</t>
  </si>
  <si>
    <t>Container Corporation of India Ltd.</t>
  </si>
  <si>
    <t>INE111A01017</t>
  </si>
  <si>
    <t>NRB Bearing Ltd.</t>
  </si>
  <si>
    <t>INE349A01021</t>
  </si>
  <si>
    <t>Muthoot Finance Ltd.</t>
  </si>
  <si>
    <t>INE414G01012</t>
  </si>
  <si>
    <t>Bosch Ltd.</t>
  </si>
  <si>
    <t>Vesuvius India Ltd.</t>
  </si>
  <si>
    <t>INE386A01015</t>
  </si>
  <si>
    <t>Kansai Nerolac Paints Ltd.</t>
  </si>
  <si>
    <t>INE531A01024</t>
  </si>
  <si>
    <t>Thermax Ltd.</t>
  </si>
  <si>
    <t>INE152A01029</t>
  </si>
  <si>
    <t>HSIL Ltd.</t>
  </si>
  <si>
    <t>INE415A01038</t>
  </si>
  <si>
    <t>Vinati Organics Ltd.</t>
  </si>
  <si>
    <t>INE410B01029</t>
  </si>
  <si>
    <t>Tourism Finance Corporation of India Ltd.</t>
  </si>
  <si>
    <t>INE305A01015</t>
  </si>
  <si>
    <t>Century Textiles &amp; Industries Ltd.</t>
  </si>
  <si>
    <t>INE055A01016</t>
  </si>
  <si>
    <t>Bharat Heavy Electricals Ltd.</t>
  </si>
  <si>
    <t>CESC Ltd.</t>
  </si>
  <si>
    <t>INE486A01013</t>
  </si>
  <si>
    <t>Bata India Ltd.</t>
  </si>
  <si>
    <t>INE176A01028</t>
  </si>
  <si>
    <t>GlaxoSmithKline Pharmaceuticals Ltd.</t>
  </si>
  <si>
    <t>INE159A01016</t>
  </si>
  <si>
    <t>Tata Steel Ltd.</t>
  </si>
  <si>
    <t>Multi Commodity Exchange of India Ltd</t>
  </si>
  <si>
    <t>INE745G01035</t>
  </si>
  <si>
    <t>Greenlam Industries Ltd.</t>
  </si>
  <si>
    <t>INE544R01013</t>
  </si>
  <si>
    <t>MOIL Ltd. </t>
  </si>
  <si>
    <t>INE490G01020</t>
  </si>
  <si>
    <t>Eicher Motors Ltd.</t>
  </si>
  <si>
    <t>INE066A01013</t>
  </si>
  <si>
    <t>Alstom India Ltd.</t>
  </si>
  <si>
    <t>INE878A01011</t>
  </si>
  <si>
    <t>Steel Authority of India Ltd.</t>
  </si>
  <si>
    <t>INE114A01011</t>
  </si>
  <si>
    <t>GlaxoSmithKline Consumer Healthcare Ltd.</t>
  </si>
  <si>
    <t>INE264A01014</t>
  </si>
  <si>
    <t>Apollo Tyres Ltd.</t>
  </si>
  <si>
    <t>INE438A01022</t>
  </si>
  <si>
    <t>Gujarat Pipavav Port Ltd.</t>
  </si>
  <si>
    <t>INE517F01014</t>
  </si>
  <si>
    <t>KSK Energy Ventures Ltd.</t>
  </si>
  <si>
    <t>INE143H01015</t>
  </si>
  <si>
    <t>HT Media Ltd.</t>
  </si>
  <si>
    <t>INE501G01024</t>
  </si>
  <si>
    <t>Wockhardt Ltd.</t>
  </si>
  <si>
    <t>INE049B01025</t>
  </si>
  <si>
    <t>Bajaj Auto Ltd.</t>
  </si>
  <si>
    <t>Glenmark Pharmaceuticals Ltd.</t>
  </si>
  <si>
    <t>INE935A01035</t>
  </si>
  <si>
    <t>Greaves Cotton Ltd.</t>
  </si>
  <si>
    <t>INE224A01026</t>
  </si>
  <si>
    <t>The Jammu &amp; Kashmir Bank Ltd.</t>
  </si>
  <si>
    <t>INE168A01041</t>
  </si>
  <si>
    <t>Akzo Nobel India Ltd.</t>
  </si>
  <si>
    <t>INE133A01011</t>
  </si>
  <si>
    <t>Dish TV India Ltd.</t>
  </si>
  <si>
    <t>INE836F01026</t>
  </si>
  <si>
    <t>Housing Development Finance Corporation Ltd (Warrant)</t>
  </si>
  <si>
    <t>INE001A13031</t>
  </si>
  <si>
    <t>IDFC Bank Ltd.</t>
  </si>
  <si>
    <t>INE092T01019</t>
  </si>
  <si>
    <t>IDFC Ltd.</t>
  </si>
  <si>
    <t>INE043D01016</t>
  </si>
  <si>
    <t>TD Power Systems Ltd.</t>
  </si>
  <si>
    <t>INE419M01019</t>
  </si>
  <si>
    <t>KEC International Ltd.</t>
  </si>
  <si>
    <t>INE389H01022</t>
  </si>
  <si>
    <t>Ambuja Cements Ltd.</t>
  </si>
  <si>
    <t>InterGlobe Aviation Ltd.</t>
  </si>
  <si>
    <t>INE646L01027</t>
  </si>
  <si>
    <t>Procter &amp; Gamble Hygiene and Health Care Ltd.</t>
  </si>
  <si>
    <t>INE179A01014</t>
  </si>
  <si>
    <t>Oberoi Realty Ltd.</t>
  </si>
  <si>
    <t>INE093I01010</t>
  </si>
  <si>
    <t>Jaiprakash Associates Ltd.</t>
  </si>
  <si>
    <t>INE455F01025</t>
  </si>
  <si>
    <t>Gulf Oil Corp. Ltd.</t>
  </si>
  <si>
    <t>INE077F01035</t>
  </si>
  <si>
    <t>Jet Airways (India) Ltd.</t>
  </si>
  <si>
    <t>INE802G01018</t>
  </si>
  <si>
    <t>Metalyst Forgings Ltd.</t>
  </si>
  <si>
    <t>INE425A01011</t>
  </si>
  <si>
    <t>GAIL (India) Ltd.</t>
  </si>
  <si>
    <t>IL&amp;FS Transportation Networks Ltd.</t>
  </si>
  <si>
    <t>INE975G01012</t>
  </si>
  <si>
    <t>Gayatri Bioorganics Ltd.</t>
  </si>
  <si>
    <t>INE052E01015</t>
  </si>
  <si>
    <t>Gujarat Gas Ltd.</t>
  </si>
  <si>
    <t>INE844O01022</t>
  </si>
  <si>
    <t>Clariant Chemicals (India) Ltd.</t>
  </si>
  <si>
    <t>INE492A01029</t>
  </si>
  <si>
    <t xml:space="preserve"> Unlisted Securities</t>
  </si>
  <si>
    <t>Numero UNO International Ltd.</t>
  </si>
  <si>
    <t>INE703F01010</t>
  </si>
  <si>
    <t>Jadoonet.Com</t>
  </si>
  <si>
    <t>EQ600401XXXX</t>
  </si>
  <si>
    <t>Padmini Technologies Ltd.</t>
  </si>
  <si>
    <t>INE114B01019</t>
  </si>
  <si>
    <t>Derivatives</t>
  </si>
  <si>
    <t xml:space="preserve">Titan Company Ltd. </t>
  </si>
  <si>
    <t>NA</t>
  </si>
  <si>
    <t xml:space="preserve">ITC Ltd. </t>
  </si>
  <si>
    <t xml:space="preserve">Bank Of Baroda </t>
  </si>
  <si>
    <t xml:space="preserve">Oil &amp; Natural Gas Corporation Ltd. </t>
  </si>
  <si>
    <t xml:space="preserve">Grasim Industries Ltd. </t>
  </si>
  <si>
    <t xml:space="preserve">Cipla Ltd. </t>
  </si>
  <si>
    <t xml:space="preserve">Bharat Heavy Electricals Ltd. </t>
  </si>
  <si>
    <t xml:space="preserve">Coal India Ltd. </t>
  </si>
  <si>
    <t xml:space="preserve">Mahindra &amp; Mahindra Ltd. </t>
  </si>
  <si>
    <t xml:space="preserve">Steel Authority Of India Ltd. </t>
  </si>
  <si>
    <t xml:space="preserve">Hindustan Zinc Ltd. </t>
  </si>
  <si>
    <t>Preference Shares</t>
  </si>
  <si>
    <t>Zee Entertainment Enterprises Ltd (Preference Share)</t>
  </si>
  <si>
    <t>INE256A04014</t>
  </si>
  <si>
    <t>Media And Entertainment</t>
  </si>
  <si>
    <t>Debt Instruments</t>
  </si>
  <si>
    <t>(a) Listed / awaiting listing on Stock Exchange</t>
  </si>
  <si>
    <t>8.49% NTPC Ltd (25/03/2025)</t>
  </si>
  <si>
    <t>INE733E07JP6</t>
  </si>
  <si>
    <t>Money Market Instruments</t>
  </si>
  <si>
    <t>(a) CPs/CDs</t>
  </si>
  <si>
    <t>PNB Housing Finance Ltd. **</t>
  </si>
  <si>
    <t>INE572E14692</t>
  </si>
  <si>
    <t>HDB Financial Services Ltd. **</t>
  </si>
  <si>
    <t>INE756I14742</t>
  </si>
  <si>
    <t>INE001A14NU4</t>
  </si>
  <si>
    <t>Mutual Fund Units</t>
  </si>
  <si>
    <t>HDFC Liquid Fund - Direct Plan - Growth Plan</t>
  </si>
  <si>
    <t>INF179K01WT6</t>
  </si>
  <si>
    <t>ICICI Prudential CNX 100 ETF</t>
  </si>
  <si>
    <t>INF109KA1962</t>
  </si>
  <si>
    <t>Fixed Deposit</t>
  </si>
  <si>
    <t>ICICI Bank Ltd. - 01 Dec 2015 (Duration - 91 Days)</t>
  </si>
  <si>
    <t>Bank</t>
  </si>
  <si>
    <t>Axis Bank (Duration 366 Days)</t>
  </si>
  <si>
    <t>Corporation Bank (Duration 366 Days)</t>
  </si>
  <si>
    <t>Collateralised Borrowing &amp; Lending Obligation</t>
  </si>
  <si>
    <t>Others</t>
  </si>
  <si>
    <t>Cash &amp; Cash Receivable</t>
  </si>
  <si>
    <t>**  Thinly Traded / Non Traded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</si>
</sst>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0.000"/>
    <numFmt numFmtId="175" formatCode="_(* #,##0.0000_);_(* \(#,##0.0000\);_(* &quot;-&quot;??_);_(@_)"/>
  </numFmts>
  <fonts count="16"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4">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6">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cellStyleXfs>
  <cellXfs count="477">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0" xfId="9" applyFont="1" applyFill="1" applyBorder="1" applyAlignment="1">
      <alignment horizontal="left" wrapText="1"/>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43" fontId="2" fillId="2" borderId="5" xfId="5" applyFont="1" applyFill="1" applyBorder="1" applyAlignment="1">
      <alignment horizontal="right"/>
    </xf>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165" fontId="1" fillId="2" borderId="0" xfId="9" applyNumberFormat="1" applyFont="1" applyFill="1" applyBorder="1" applyAlignment="1">
      <alignment horizontal="center"/>
    </xf>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4" xfId="9" applyFont="1" applyFill="1" applyBorder="1" applyAlignment="1">
      <alignment horizontal="left" vertical="top"/>
    </xf>
    <xf numFmtId="10" fontId="1" fillId="0" borderId="0" xfId="9" applyNumberFormat="1" applyFont="1" applyFill="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43" fontId="8" fillId="0" borderId="4" xfId="7" applyNumberFormat="1" applyFont="1" applyFill="1" applyBorder="1"/>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0" fontId="2" fillId="0" borderId="5" xfId="15" applyNumberFormat="1" applyFont="1" applyFill="1" applyBorder="1"/>
    <xf numFmtId="0" fontId="1" fillId="2" borderId="21" xfId="10" applyFont="1" applyFill="1" applyBorder="1" applyAlignment="1">
      <alignment horizontal="left"/>
    </xf>
    <xf numFmtId="0" fontId="1" fillId="2" borderId="4" xfId="9" applyFont="1" applyFill="1" applyBorder="1" applyAlignment="1">
      <alignment vertical="top"/>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4" fontId="1" fillId="2" borderId="0" xfId="9" applyNumberFormat="1" applyFont="1" applyFill="1" applyBorder="1" applyAlignment="1">
      <alignment vertical="center"/>
    </xf>
    <xf numFmtId="0" fontId="1" fillId="2" borderId="0" xfId="10" applyFont="1" applyFill="1" applyBorder="1" applyAlignment="1">
      <alignment vertical="center"/>
    </xf>
    <xf numFmtId="0" fontId="1" fillId="2" borderId="2"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2" fillId="0" borderId="4" xfId="10" applyFont="1" applyFill="1" applyBorder="1" applyAlignment="1">
      <alignment horizontal="center" vertical="top" wrapText="1"/>
    </xf>
    <xf numFmtId="0" fontId="1" fillId="0" borderId="4" xfId="10" applyFont="1" applyFill="1" applyBorder="1" applyAlignment="1">
      <alignment vertical="top"/>
    </xf>
    <xf numFmtId="0" fontId="2" fillId="0" borderId="4" xfId="10" applyFont="1" applyFill="1" applyBorder="1" applyAlignment="1">
      <alignment horizontal="right" vertical="top"/>
    </xf>
    <xf numFmtId="0" fontId="1" fillId="0" borderId="2" xfId="10" applyFont="1" applyFill="1" applyBorder="1"/>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0" fontId="12" fillId="2" borderId="4" xfId="10" applyFont="1" applyFill="1" applyBorder="1"/>
    <xf numFmtId="2" fontId="1" fillId="0" borderId="4" xfId="1" applyNumberFormat="1" applyFont="1" applyFill="1" applyBorder="1"/>
    <xf numFmtId="174" fontId="2" fillId="2" borderId="4" xfId="9" applyNumberFormat="1" applyFont="1" applyFill="1" applyBorder="1"/>
    <xf numFmtId="165" fontId="1" fillId="0" borderId="4" xfId="10" applyNumberFormat="1" applyFont="1" applyFill="1" applyBorder="1"/>
    <xf numFmtId="0" fontId="2" fillId="0" borderId="4" xfId="9" applyFont="1" applyFill="1" applyBorder="1" applyAlignment="1">
      <alignment vertical="top"/>
    </xf>
    <xf numFmtId="0" fontId="2" fillId="0" borderId="4" xfId="9" applyFont="1" applyFill="1" applyBorder="1" applyAlignment="1">
      <alignment vertical="top" wrapText="1"/>
    </xf>
    <xf numFmtId="4" fontId="2" fillId="0" borderId="4" xfId="9" applyNumberFormat="1" applyFont="1" applyFill="1" applyBorder="1" applyAlignment="1">
      <alignment vertical="top"/>
    </xf>
    <xf numFmtId="0" fontId="2" fillId="0" borderId="4" xfId="9" applyFont="1" applyFill="1" applyBorder="1" applyAlignment="1">
      <alignment horizontal="left" vertical="top" wrapText="1"/>
    </xf>
    <xf numFmtId="0" fontId="2" fillId="0" borderId="4" xfId="9" applyFont="1" applyFill="1" applyBorder="1" applyAlignment="1">
      <alignment horizontal="left" vertical="top"/>
    </xf>
    <xf numFmtId="0" fontId="2" fillId="0" borderId="4" xfId="9" applyFont="1" applyFill="1" applyBorder="1" applyAlignment="1">
      <alignment horizontal="right" vertical="top" wrapText="1"/>
    </xf>
    <xf numFmtId="170" fontId="1" fillId="0" borderId="4" xfId="13" applyNumberFormat="1" applyFont="1" applyFill="1" applyBorder="1" applyAlignment="1">
      <alignment horizontal="left"/>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0" xfId="9" applyFont="1" applyFill="1" applyBorder="1" applyAlignment="1">
      <alignment horizontal="left" vertical="top" wrapText="1"/>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2" fontId="1" fillId="2" borderId="0" xfId="1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2" fontId="8" fillId="0" borderId="4" xfId="7"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43" fontId="1" fillId="2" borderId="0"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10" fontId="8" fillId="0" borderId="4" xfId="15" applyNumberFormat="1" applyFont="1" applyFill="1" applyBorder="1" applyAlignment="1"/>
    <xf numFmtId="0" fontId="1" fillId="0" borderId="4" xfId="0" applyFont="1" applyFill="1" applyBorder="1" applyAlignment="1">
      <alignment vertical="top" wrapText="1"/>
    </xf>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10" fontId="2" fillId="2" borderId="4" xfId="15" applyNumberFormat="1" applyFont="1" applyFill="1" applyBorder="1" applyAlignment="1"/>
    <xf numFmtId="0" fontId="1" fillId="2" borderId="1" xfId="9" applyFont="1" applyFill="1" applyBorder="1" applyAlignment="1">
      <alignment horizontal="left"/>
    </xf>
    <xf numFmtId="0" fontId="1" fillId="3" borderId="1" xfId="9" applyFont="1" applyFill="1" applyBorder="1" applyAlignment="1">
      <alignment horizontal="left"/>
    </xf>
    <xf numFmtId="0" fontId="2" fillId="0" borderId="4" xfId="9" applyFont="1" applyFill="1" applyBorder="1" applyAlignment="1">
      <alignment horizontal="center" vertical="top" wrapText="1"/>
    </xf>
    <xf numFmtId="10" fontId="8" fillId="0" borderId="4" xfId="15" applyNumberFormat="1" applyFont="1" applyFill="1" applyBorder="1" applyAlignment="1">
      <alignment horizontal="right"/>
    </xf>
    <xf numFmtId="2" fontId="1" fillId="0" borderId="4" xfId="9" applyNumberFormat="1" applyFont="1" applyFill="1" applyBorder="1"/>
    <xf numFmtId="165" fontId="1" fillId="0" borderId="4" xfId="10" applyNumberFormat="1" applyFont="1" applyFill="1" applyBorder="1" applyAlignment="1"/>
    <xf numFmtId="171" fontId="1" fillId="0" borderId="4" xfId="10" applyNumberFormat="1" applyFont="1" applyFill="1" applyBorder="1" applyAlignment="1"/>
    <xf numFmtId="0" fontId="1" fillId="0" borderId="0" xfId="10" applyFont="1" applyFill="1" applyBorder="1" applyAlignment="1"/>
    <xf numFmtId="0" fontId="1" fillId="0" borderId="0" xfId="10" applyFont="1" applyFill="1" applyBorder="1"/>
    <xf numFmtId="171" fontId="1" fillId="0" borderId="4" xfId="10" applyNumberFormat="1" applyFont="1" applyFill="1" applyBorder="1"/>
    <xf numFmtId="2" fontId="1" fillId="0" borderId="4" xfId="10" applyNumberFormat="1" applyFont="1" applyFill="1" applyBorder="1"/>
    <xf numFmtId="173" fontId="1" fillId="0" borderId="4" xfId="10" applyNumberFormat="1" applyFont="1" applyFill="1" applyBorder="1"/>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1" fillId="2" borderId="0" xfId="10" applyFont="1" applyFill="1" applyBorder="1" applyAlignment="1">
      <alignment horizontal="left" wrapText="1"/>
    </xf>
    <xf numFmtId="0" fontId="1" fillId="2" borderId="2" xfId="10" applyFont="1" applyFill="1" applyBorder="1" applyAlignment="1">
      <alignment horizontal="left" wrapText="1"/>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2"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3" borderId="0" xfId="9" applyFont="1" applyFill="1" applyBorder="1" applyAlignment="1">
      <alignment horizontal="left"/>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4" fillId="0" borderId="4" xfId="0" applyFont="1" applyFill="1" applyBorder="1" applyAlignment="1">
      <alignment vertical="top"/>
    </xf>
    <xf numFmtId="0" fontId="14" fillId="0" borderId="4" xfId="0" applyFont="1" applyFill="1" applyBorder="1" applyAlignment="1">
      <alignment vertical="top" wrapText="1"/>
    </xf>
    <xf numFmtId="175" fontId="14" fillId="0" borderId="4" xfId="0" applyNumberFormat="1" applyFont="1" applyFill="1" applyBorder="1" applyAlignment="1">
      <alignment horizontal="center" vertical="top" wrapText="1"/>
    </xf>
    <xf numFmtId="0" fontId="0" fillId="0" borderId="4" xfId="0" applyFill="1" applyBorder="1"/>
    <xf numFmtId="0" fontId="13" fillId="0" borderId="4" xfId="0" applyFont="1" applyFill="1" applyBorder="1"/>
    <xf numFmtId="0" fontId="13" fillId="0" borderId="4" xfId="0" applyFont="1" applyFill="1" applyBorder="1" applyAlignment="1">
      <alignment wrapText="1"/>
    </xf>
    <xf numFmtId="175" fontId="13" fillId="0" borderId="4" xfId="0" applyNumberFormat="1" applyFont="1" applyFill="1" applyBorder="1" applyAlignment="1">
      <alignment wrapText="1"/>
    </xf>
    <xf numFmtId="0" fontId="0" fillId="0" borderId="4" xfId="0" applyFill="1" applyBorder="1" applyAlignment="1">
      <alignment horizontal="left"/>
    </xf>
    <xf numFmtId="169" fontId="0" fillId="0" borderId="4" xfId="1" applyNumberFormat="1" applyFont="1" applyFill="1" applyBorder="1"/>
    <xf numFmtId="43" fontId="0" fillId="0" borderId="4" xfId="0" applyNumberFormat="1" applyFill="1" applyBorder="1"/>
    <xf numFmtId="175" fontId="0" fillId="0" borderId="4" xfId="1" applyNumberFormat="1" applyFont="1" applyFill="1" applyBorder="1"/>
    <xf numFmtId="0" fontId="0" fillId="0" borderId="4" xfId="0" applyFont="1" applyFill="1" applyBorder="1"/>
    <xf numFmtId="0" fontId="0" fillId="0" borderId="4" xfId="0" applyFont="1" applyFill="1" applyBorder="1" applyAlignment="1">
      <alignment horizontal="left"/>
    </xf>
    <xf numFmtId="0" fontId="0" fillId="0" borderId="0" xfId="0" applyFill="1" applyBorder="1" applyAlignment="1">
      <alignment horizontal="left"/>
    </xf>
    <xf numFmtId="0" fontId="13" fillId="0" borderId="4" xfId="0" applyFont="1" applyFill="1" applyBorder="1" applyAlignment="1">
      <alignment horizontal="left"/>
    </xf>
    <xf numFmtId="43" fontId="0" fillId="0" borderId="4" xfId="0" applyNumberFormat="1" applyFont="1" applyFill="1" applyBorder="1"/>
    <xf numFmtId="0" fontId="15" fillId="0" borderId="4" xfId="0" applyFont="1" applyFill="1" applyBorder="1" applyAlignment="1">
      <alignment horizontal="left"/>
    </xf>
    <xf numFmtId="43" fontId="13" fillId="0" borderId="4" xfId="0" applyNumberFormat="1" applyFont="1" applyFill="1" applyBorder="1"/>
    <xf numFmtId="0" fontId="0" fillId="0" borderId="0" xfId="0" applyFill="1"/>
    <xf numFmtId="175" fontId="0" fillId="0" borderId="0" xfId="0" applyNumberFormat="1" applyFill="1"/>
    <xf numFmtId="43" fontId="0" fillId="0" borderId="0" xfId="0" applyNumberFormat="1" applyFill="1"/>
    <xf numFmtId="0" fontId="14" fillId="0" borderId="29" xfId="0" applyFont="1" applyFill="1" applyBorder="1" applyAlignment="1">
      <alignment horizontal="center"/>
    </xf>
    <xf numFmtId="0" fontId="14" fillId="0" borderId="30" xfId="0" applyFont="1" applyFill="1" applyBorder="1" applyAlignment="1">
      <alignment horizontal="center"/>
    </xf>
    <xf numFmtId="0" fontId="14" fillId="0" borderId="31" xfId="0" applyFont="1" applyFill="1" applyBorder="1" applyAlignment="1">
      <alignment horizontal="center"/>
    </xf>
    <xf numFmtId="0" fontId="14" fillId="0" borderId="32" xfId="0" applyFont="1" applyFill="1" applyBorder="1" applyAlignment="1">
      <alignment horizontal="center"/>
    </xf>
    <xf numFmtId="0" fontId="14" fillId="0" borderId="33" xfId="0" applyFont="1" applyFill="1" applyBorder="1" applyAlignment="1">
      <alignment horizontal="center"/>
    </xf>
    <xf numFmtId="0" fontId="14" fillId="0" borderId="26" xfId="0" applyFont="1" applyFill="1" applyBorder="1" applyAlignment="1">
      <alignment horizontal="center"/>
    </xf>
    <xf numFmtId="1" fontId="13" fillId="0" borderId="4" xfId="0" applyNumberFormat="1" applyFont="1" applyFill="1" applyBorder="1"/>
  </cellXfs>
  <cellStyles count="16">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4" workbookViewId="0">
      <selection activeCell="C18" sqref="C18"/>
    </sheetView>
  </sheetViews>
  <sheetFormatPr defaultRowHeight="12.75" x14ac:dyDescent="0.2"/>
  <cols>
    <col min="1" max="1" width="9.140625" style="167"/>
    <col min="2" max="2" width="31.85546875" style="167" bestFit="1" customWidth="1"/>
    <col min="3" max="3" width="29" style="167" bestFit="1" customWidth="1"/>
    <col min="4" max="4" width="17" style="167" bestFit="1" customWidth="1"/>
    <col min="5" max="5" width="9.140625" style="167"/>
    <col min="6" max="6" width="9.140625" style="167" customWidth="1"/>
    <col min="7" max="7" width="15" style="167" customWidth="1"/>
    <col min="8" max="16384" width="9.140625" style="167"/>
  </cols>
  <sheetData>
    <row r="1" spans="1:9" s="2" customFormat="1" x14ac:dyDescent="0.2">
      <c r="A1" s="394" t="s">
        <v>0</v>
      </c>
      <c r="B1" s="395"/>
      <c r="C1" s="395"/>
      <c r="D1" s="395"/>
      <c r="E1" s="395"/>
      <c r="F1" s="395"/>
      <c r="G1" s="396"/>
      <c r="I1" s="1"/>
    </row>
    <row r="2" spans="1:9" s="2" customFormat="1" x14ac:dyDescent="0.2">
      <c r="A2" s="3"/>
      <c r="B2" s="4"/>
      <c r="C2" s="4"/>
      <c r="D2" s="4"/>
      <c r="E2" s="63"/>
      <c r="F2" s="4"/>
      <c r="G2" s="42"/>
      <c r="I2" s="1"/>
    </row>
    <row r="3" spans="1:9" s="2" customFormat="1" x14ac:dyDescent="0.2">
      <c r="A3" s="397" t="s">
        <v>1</v>
      </c>
      <c r="B3" s="398"/>
      <c r="C3" s="398"/>
      <c r="D3" s="398"/>
      <c r="E3" s="398"/>
      <c r="F3" s="398"/>
      <c r="G3" s="399"/>
      <c r="I3" s="1"/>
    </row>
    <row r="4" spans="1:9" s="2" customFormat="1" x14ac:dyDescent="0.2">
      <c r="A4" s="397" t="s">
        <v>2</v>
      </c>
      <c r="B4" s="398"/>
      <c r="C4" s="398"/>
      <c r="D4" s="398"/>
      <c r="E4" s="398"/>
      <c r="F4" s="398"/>
      <c r="G4" s="399"/>
      <c r="H4" s="1"/>
      <c r="I4" s="1"/>
    </row>
    <row r="5" spans="1:9" s="2" customFormat="1" ht="15" customHeight="1" x14ac:dyDescent="0.2">
      <c r="A5" s="400" t="s">
        <v>161</v>
      </c>
      <c r="B5" s="401"/>
      <c r="C5" s="401"/>
      <c r="D5" s="401"/>
      <c r="E5" s="401"/>
      <c r="F5" s="401"/>
      <c r="G5" s="402"/>
      <c r="H5" s="1"/>
      <c r="I5" s="1"/>
    </row>
    <row r="6" spans="1:9" s="2" customFormat="1" ht="15" customHeight="1" x14ac:dyDescent="0.2">
      <c r="A6" s="400"/>
      <c r="B6" s="401"/>
      <c r="C6" s="401"/>
      <c r="D6" s="401"/>
      <c r="E6" s="401"/>
      <c r="F6" s="401"/>
      <c r="G6" s="402"/>
      <c r="H6" s="1"/>
      <c r="I6" s="1"/>
    </row>
    <row r="7" spans="1:9" s="2" customFormat="1" x14ac:dyDescent="0.2">
      <c r="A7" s="3"/>
      <c r="B7" s="4"/>
      <c r="C7" s="4"/>
      <c r="D7" s="4"/>
      <c r="E7" s="63"/>
      <c r="F7" s="4"/>
      <c r="G7" s="42"/>
      <c r="H7" s="1"/>
      <c r="I7" s="1"/>
    </row>
    <row r="8" spans="1:9" s="2" customFormat="1" ht="13.5" thickBot="1" x14ac:dyDescent="0.25">
      <c r="A8" s="403" t="str">
        <f>"Monthly Portfolio Statement of the Quantum Mutual Fund Schemes for the period ended "&amp;TEXT(C23,"mmmmmmmmmm dd, yyyy")</f>
        <v>Monthly Portfolio Statement of the Quantum Mutual Fund Schemes for the period ended November 30, 2015</v>
      </c>
      <c r="B8" s="404"/>
      <c r="C8" s="404"/>
      <c r="D8" s="404"/>
      <c r="E8" s="404"/>
      <c r="F8" s="404"/>
      <c r="G8" s="405"/>
      <c r="I8" s="1"/>
    </row>
    <row r="11" spans="1:9" x14ac:dyDescent="0.2">
      <c r="B11" s="168" t="s">
        <v>177</v>
      </c>
      <c r="C11" s="168" t="s">
        <v>178</v>
      </c>
    </row>
    <row r="12" spans="1:9" ht="15" x14ac:dyDescent="0.25">
      <c r="B12" s="169" t="s">
        <v>179</v>
      </c>
      <c r="C12" s="170" t="s">
        <v>180</v>
      </c>
    </row>
    <row r="13" spans="1:9" ht="15" x14ac:dyDescent="0.25">
      <c r="B13" s="169" t="s">
        <v>181</v>
      </c>
      <c r="C13" s="170" t="s">
        <v>182</v>
      </c>
    </row>
    <row r="14" spans="1:9" ht="15" x14ac:dyDescent="0.25">
      <c r="B14" s="169" t="s">
        <v>280</v>
      </c>
      <c r="C14" s="376" t="s">
        <v>284</v>
      </c>
    </row>
    <row r="15" spans="1:9" ht="15" x14ac:dyDescent="0.25">
      <c r="B15" s="169" t="s">
        <v>176</v>
      </c>
      <c r="C15" s="170" t="s">
        <v>183</v>
      </c>
    </row>
    <row r="16" spans="1:9" ht="15" x14ac:dyDescent="0.25">
      <c r="B16" s="169" t="s">
        <v>184</v>
      </c>
      <c r="C16" s="170" t="s">
        <v>185</v>
      </c>
    </row>
    <row r="17" spans="2:4" ht="15" x14ac:dyDescent="0.25">
      <c r="B17" s="169" t="s">
        <v>186</v>
      </c>
      <c r="C17" s="170" t="s">
        <v>187</v>
      </c>
    </row>
    <row r="18" spans="2:4" ht="15" x14ac:dyDescent="0.25">
      <c r="B18" s="169" t="s">
        <v>188</v>
      </c>
      <c r="C18" s="170" t="s">
        <v>189</v>
      </c>
    </row>
    <row r="19" spans="2:4" ht="15" x14ac:dyDescent="0.25">
      <c r="B19" s="169" t="s">
        <v>190</v>
      </c>
      <c r="C19" s="170" t="s">
        <v>191</v>
      </c>
    </row>
    <row r="20" spans="2:4" ht="15" x14ac:dyDescent="0.25">
      <c r="B20" s="169" t="s">
        <v>192</v>
      </c>
      <c r="C20" s="170" t="s">
        <v>193</v>
      </c>
    </row>
    <row r="23" spans="2:4" x14ac:dyDescent="0.2">
      <c r="B23" s="167" t="s">
        <v>216</v>
      </c>
      <c r="C23" s="191">
        <v>42338</v>
      </c>
      <c r="D23" s="191"/>
    </row>
    <row r="24" spans="2:4" x14ac:dyDescent="0.2">
      <c r="B24" s="167" t="s">
        <v>246</v>
      </c>
      <c r="C24" s="191">
        <v>42338</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opLeftCell="B1" zoomScale="90" zoomScaleNormal="90" workbookViewId="0">
      <selection activeCell="C16" sqref="C16"/>
    </sheetView>
  </sheetViews>
  <sheetFormatPr defaultRowHeight="12.75" x14ac:dyDescent="0.2"/>
  <cols>
    <col min="1" max="1" width="11.570312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x14ac:dyDescent="0.2">
      <c r="B1" s="394" t="s">
        <v>0</v>
      </c>
      <c r="C1" s="395"/>
      <c r="D1" s="395"/>
      <c r="E1" s="395"/>
      <c r="F1" s="395"/>
      <c r="G1" s="396"/>
    </row>
    <row r="2" spans="1:7" x14ac:dyDescent="0.2">
      <c r="B2" s="3"/>
      <c r="C2" s="4"/>
      <c r="D2" s="4"/>
      <c r="E2" s="4"/>
      <c r="F2" s="4"/>
      <c r="G2" s="5"/>
    </row>
    <row r="3" spans="1:7" x14ac:dyDescent="0.2">
      <c r="B3" s="397" t="s">
        <v>1</v>
      </c>
      <c r="C3" s="398"/>
      <c r="D3" s="398"/>
      <c r="E3" s="398"/>
      <c r="F3" s="398"/>
      <c r="G3" s="399"/>
    </row>
    <row r="4" spans="1:7" x14ac:dyDescent="0.2">
      <c r="B4" s="397" t="s">
        <v>2</v>
      </c>
      <c r="C4" s="398"/>
      <c r="D4" s="398"/>
      <c r="E4" s="398"/>
      <c r="F4" s="398"/>
      <c r="G4" s="399"/>
    </row>
    <row r="5" spans="1:7" ht="15" customHeight="1" x14ac:dyDescent="0.2">
      <c r="B5" s="445" t="s">
        <v>107</v>
      </c>
      <c r="C5" s="446"/>
      <c r="D5" s="446"/>
      <c r="E5" s="446"/>
      <c r="F5" s="446"/>
      <c r="G5" s="447"/>
    </row>
    <row r="6" spans="1:7" ht="15" customHeight="1" x14ac:dyDescent="0.2">
      <c r="B6" s="445"/>
      <c r="C6" s="446"/>
      <c r="D6" s="446"/>
      <c r="E6" s="446"/>
      <c r="F6" s="446"/>
      <c r="G6" s="447"/>
    </row>
    <row r="7" spans="1:7" ht="6.75" customHeight="1" x14ac:dyDescent="0.2">
      <c r="B7" s="229"/>
      <c r="C7" s="230"/>
      <c r="D7" s="230"/>
      <c r="E7" s="230"/>
      <c r="F7" s="230"/>
      <c r="G7" s="231"/>
    </row>
    <row r="8" spans="1:7" x14ac:dyDescent="0.2">
      <c r="B8" s="397" t="s">
        <v>171</v>
      </c>
      <c r="C8" s="398"/>
      <c r="D8" s="398"/>
      <c r="E8" s="398"/>
      <c r="F8" s="398"/>
      <c r="G8" s="399"/>
    </row>
    <row r="9" spans="1:7" x14ac:dyDescent="0.2">
      <c r="B9" s="6"/>
      <c r="C9" s="43"/>
      <c r="D9" s="4"/>
      <c r="E9" s="4"/>
      <c r="F9" s="4"/>
      <c r="G9" s="5"/>
    </row>
    <row r="10" spans="1:7" ht="15.75" customHeight="1" x14ac:dyDescent="0.2">
      <c r="B10" s="428" t="str">
        <f>"Monthly Portfolio Statement of the Quantum Multi Asset Fund for the period ended "&amp;TEXT(Index!C23,"mmmmmmmmmm dd, yyyy")</f>
        <v>Monthly Portfolio Statement of the Quantum Multi Asset Fund for the period ended November 30, 2015</v>
      </c>
      <c r="C10" s="440"/>
      <c r="D10" s="440"/>
      <c r="E10" s="440"/>
      <c r="F10" s="440"/>
      <c r="G10" s="448"/>
    </row>
    <row r="11" spans="1:7" ht="15.75" customHeight="1" x14ac:dyDescent="0.2">
      <c r="B11" s="232"/>
      <c r="C11" s="233"/>
      <c r="D11" s="233"/>
      <c r="E11" s="233"/>
      <c r="F11" s="233"/>
      <c r="G11" s="234"/>
    </row>
    <row r="12" spans="1:7" s="245" customFormat="1" ht="25.5" x14ac:dyDescent="0.25">
      <c r="B12" s="251" t="s">
        <v>3</v>
      </c>
      <c r="C12" s="243" t="s">
        <v>4</v>
      </c>
      <c r="D12" s="252" t="s">
        <v>120</v>
      </c>
      <c r="E12" s="243" t="s">
        <v>5</v>
      </c>
      <c r="F12" s="243" t="s">
        <v>174</v>
      </c>
      <c r="G12" s="253" t="s">
        <v>6</v>
      </c>
    </row>
    <row r="13" spans="1:7" x14ac:dyDescent="0.2">
      <c r="B13" s="8"/>
      <c r="C13" s="9"/>
      <c r="D13" s="128"/>
      <c r="E13" s="10"/>
      <c r="F13" s="10"/>
      <c r="G13" s="11"/>
    </row>
    <row r="14" spans="1:7" x14ac:dyDescent="0.2">
      <c r="A14" s="2" t="s">
        <v>193</v>
      </c>
      <c r="B14" s="263" t="s">
        <v>274</v>
      </c>
      <c r="C14" s="9" t="s">
        <v>208</v>
      </c>
      <c r="D14" s="128"/>
      <c r="E14" s="10"/>
      <c r="F14" s="10"/>
      <c r="G14" s="11"/>
    </row>
    <row r="15" spans="1:7" x14ac:dyDescent="0.2">
      <c r="B15" s="8"/>
      <c r="C15" s="12"/>
      <c r="D15" s="128"/>
      <c r="E15" s="13"/>
      <c r="F15" s="10"/>
      <c r="G15" s="11"/>
    </row>
    <row r="16" spans="1:7" x14ac:dyDescent="0.2">
      <c r="A16" s="2" t="str">
        <f>$A$14&amp;D16</f>
        <v>QMAFINF082J01036</v>
      </c>
      <c r="B16" s="262">
        <v>1</v>
      </c>
      <c r="C16" s="14" t="s">
        <v>329</v>
      </c>
      <c r="D16" s="128" t="s">
        <v>166</v>
      </c>
      <c r="E16" s="119">
        <v>465580.14399999997</v>
      </c>
      <c r="F16" s="112">
        <v>178.88</v>
      </c>
      <c r="G16" s="16">
        <v>0.2581</v>
      </c>
    </row>
    <row r="17" spans="1:7" x14ac:dyDescent="0.2">
      <c r="A17" s="2" t="str">
        <f>$A$14&amp;D17</f>
        <v>QMAFINF082J01127</v>
      </c>
      <c r="B17" s="262">
        <v>2</v>
      </c>
      <c r="C17" s="14" t="s">
        <v>330</v>
      </c>
      <c r="D17" s="128" t="s">
        <v>167</v>
      </c>
      <c r="E17" s="119">
        <v>787898.50859999994</v>
      </c>
      <c r="F17" s="112">
        <v>162.6</v>
      </c>
      <c r="G17" s="16">
        <v>0.2346</v>
      </c>
    </row>
    <row r="18" spans="1:7" x14ac:dyDescent="0.2">
      <c r="A18" s="2" t="str">
        <f>$A$14&amp;D18</f>
        <v>QMAFINF082J01176</v>
      </c>
      <c r="B18" s="262">
        <v>3</v>
      </c>
      <c r="C18" s="14" t="s">
        <v>331</v>
      </c>
      <c r="D18" s="128" t="s">
        <v>281</v>
      </c>
      <c r="E18" s="119">
        <v>1527416.0449999999</v>
      </c>
      <c r="F18" s="112">
        <v>160.33000000000001</v>
      </c>
      <c r="G18" s="16">
        <v>0.23130000000000001</v>
      </c>
    </row>
    <row r="19" spans="1:7" x14ac:dyDescent="0.2">
      <c r="B19" s="262"/>
      <c r="C19" s="14"/>
      <c r="D19" s="128"/>
      <c r="E19" s="114"/>
      <c r="F19" s="15"/>
      <c r="G19" s="16"/>
    </row>
    <row r="20" spans="1:7" x14ac:dyDescent="0.2">
      <c r="B20" s="262"/>
      <c r="C20" s="21" t="s">
        <v>269</v>
      </c>
      <c r="D20" s="128"/>
      <c r="E20" s="274"/>
      <c r="F20" s="55">
        <v>501.81000000000006</v>
      </c>
      <c r="G20" s="60">
        <v>0.72399999999999998</v>
      </c>
    </row>
    <row r="21" spans="1:7" x14ac:dyDescent="0.2">
      <c r="B21" s="262"/>
      <c r="C21" s="14"/>
      <c r="D21" s="128"/>
      <c r="E21" s="114"/>
      <c r="F21" s="15"/>
      <c r="G21" s="16"/>
    </row>
    <row r="22" spans="1:7" x14ac:dyDescent="0.2">
      <c r="B22" s="263" t="s">
        <v>275</v>
      </c>
      <c r="C22" s="143" t="s">
        <v>209</v>
      </c>
      <c r="D22" s="128"/>
      <c r="E22" s="114"/>
      <c r="F22" s="15"/>
      <c r="G22" s="16"/>
    </row>
    <row r="23" spans="1:7" x14ac:dyDescent="0.2">
      <c r="B23" s="262"/>
      <c r="C23" s="143"/>
      <c r="D23" s="128"/>
      <c r="E23" s="114"/>
      <c r="F23" s="15"/>
      <c r="G23" s="16"/>
    </row>
    <row r="24" spans="1:7" x14ac:dyDescent="0.2">
      <c r="A24" s="2" t="str">
        <f>$A$14&amp;D24</f>
        <v>QMAFINF082J01028</v>
      </c>
      <c r="B24" s="262">
        <v>1</v>
      </c>
      <c r="C24" s="14" t="s">
        <v>207</v>
      </c>
      <c r="D24" s="128" t="s">
        <v>165</v>
      </c>
      <c r="E24" s="119">
        <v>12047</v>
      </c>
      <c r="F24" s="112">
        <v>100.95</v>
      </c>
      <c r="G24" s="16">
        <v>0.14560000000000001</v>
      </c>
    </row>
    <row r="25" spans="1:7" x14ac:dyDescent="0.2">
      <c r="A25" s="2" t="str">
        <f>$A$14&amp;D25</f>
        <v>QMAFINF082J01010</v>
      </c>
      <c r="B25" s="262">
        <v>2</v>
      </c>
      <c r="C25" s="14" t="s">
        <v>204</v>
      </c>
      <c r="D25" s="128" t="s">
        <v>164</v>
      </c>
      <c r="E25" s="119">
        <v>7766</v>
      </c>
      <c r="F25" s="112">
        <v>89.55</v>
      </c>
      <c r="G25" s="16">
        <v>0.12920000000000001</v>
      </c>
    </row>
    <row r="26" spans="1:7" x14ac:dyDescent="0.2">
      <c r="B26" s="262"/>
      <c r="C26" s="14"/>
      <c r="D26" s="128"/>
      <c r="E26" s="15"/>
      <c r="F26" s="15"/>
      <c r="G26" s="16"/>
    </row>
    <row r="27" spans="1:7" x14ac:dyDescent="0.2">
      <c r="B27" s="262"/>
      <c r="C27" s="21" t="s">
        <v>273</v>
      </c>
      <c r="D27" s="129"/>
      <c r="E27" s="55"/>
      <c r="F27" s="55">
        <v>190.5</v>
      </c>
      <c r="G27" s="60">
        <v>0.27480000000000004</v>
      </c>
    </row>
    <row r="28" spans="1:7" x14ac:dyDescent="0.2">
      <c r="B28" s="262"/>
      <c r="C28" s="14"/>
      <c r="D28" s="128"/>
      <c r="E28" s="15"/>
      <c r="F28" s="15"/>
      <c r="G28" s="16"/>
    </row>
    <row r="29" spans="1:7" x14ac:dyDescent="0.2">
      <c r="B29" s="262"/>
      <c r="C29" s="9" t="s">
        <v>276</v>
      </c>
      <c r="D29" s="128"/>
      <c r="E29" s="18"/>
      <c r="F29" s="18">
        <v>692.31000000000006</v>
      </c>
      <c r="G29" s="60">
        <v>0.99880000000000002</v>
      </c>
    </row>
    <row r="30" spans="1:7" x14ac:dyDescent="0.2">
      <c r="B30" s="262"/>
      <c r="C30" s="9"/>
      <c r="D30" s="128"/>
      <c r="E30" s="18"/>
      <c r="F30" s="18"/>
      <c r="G30" s="19"/>
    </row>
    <row r="31" spans="1:7" x14ac:dyDescent="0.2">
      <c r="B31" s="263"/>
      <c r="C31" s="21" t="s">
        <v>56</v>
      </c>
      <c r="D31" s="129"/>
      <c r="E31" s="18"/>
      <c r="F31" s="18"/>
      <c r="G31" s="19"/>
    </row>
    <row r="32" spans="1:7" x14ac:dyDescent="0.2">
      <c r="B32" s="263"/>
      <c r="C32" s="9"/>
      <c r="D32" s="129"/>
      <c r="E32" s="18"/>
      <c r="F32" s="18"/>
      <c r="G32" s="19"/>
    </row>
    <row r="33" spans="1:7" x14ac:dyDescent="0.2">
      <c r="B33" s="262" t="s">
        <v>7</v>
      </c>
      <c r="C33" s="21" t="s">
        <v>8</v>
      </c>
      <c r="D33" s="128"/>
      <c r="E33" s="218" t="s">
        <v>9</v>
      </c>
      <c r="F33" s="218" t="s">
        <v>9</v>
      </c>
      <c r="G33" s="219" t="s">
        <v>9</v>
      </c>
    </row>
    <row r="34" spans="1:7" x14ac:dyDescent="0.2">
      <c r="B34" s="262" t="s">
        <v>10</v>
      </c>
      <c r="C34" s="9" t="s">
        <v>11</v>
      </c>
      <c r="D34" s="128"/>
      <c r="E34" s="218" t="s">
        <v>9</v>
      </c>
      <c r="F34" s="218" t="s">
        <v>9</v>
      </c>
      <c r="G34" s="219" t="s">
        <v>9</v>
      </c>
    </row>
    <row r="35" spans="1:7" x14ac:dyDescent="0.2">
      <c r="B35" s="262" t="s">
        <v>12</v>
      </c>
      <c r="C35" s="9" t="s">
        <v>13</v>
      </c>
      <c r="D35" s="128"/>
      <c r="E35" s="218" t="s">
        <v>9</v>
      </c>
      <c r="F35" s="218" t="s">
        <v>9</v>
      </c>
      <c r="G35" s="219" t="s">
        <v>9</v>
      </c>
    </row>
    <row r="36" spans="1:7" x14ac:dyDescent="0.2">
      <c r="B36" s="262"/>
      <c r="C36" s="9" t="s">
        <v>99</v>
      </c>
      <c r="D36" s="128"/>
      <c r="E36" s="22"/>
      <c r="F36" s="22" t="s">
        <v>9</v>
      </c>
      <c r="G36" s="23" t="s">
        <v>9</v>
      </c>
    </row>
    <row r="37" spans="1:7" x14ac:dyDescent="0.2">
      <c r="B37" s="262"/>
      <c r="C37" s="9"/>
      <c r="D37" s="128"/>
      <c r="E37" s="18"/>
      <c r="F37" s="18"/>
      <c r="G37" s="19"/>
    </row>
    <row r="38" spans="1:7" x14ac:dyDescent="0.2">
      <c r="B38" s="262"/>
      <c r="C38" s="21" t="s">
        <v>57</v>
      </c>
      <c r="D38" s="128"/>
      <c r="E38" s="18"/>
      <c r="F38" s="18"/>
      <c r="G38" s="19"/>
    </row>
    <row r="39" spans="1:7" x14ac:dyDescent="0.2">
      <c r="B39" s="262"/>
      <c r="C39" s="21"/>
      <c r="D39" s="128"/>
      <c r="E39" s="18"/>
      <c r="F39" s="18"/>
      <c r="G39" s="19"/>
    </row>
    <row r="40" spans="1:7" x14ac:dyDescent="0.2">
      <c r="A40" s="2" t="s">
        <v>369</v>
      </c>
      <c r="B40" s="262" t="s">
        <v>7</v>
      </c>
      <c r="C40" s="9" t="s">
        <v>95</v>
      </c>
      <c r="D40" s="128"/>
      <c r="E40" s="18"/>
      <c r="F40" s="166">
        <v>0.84</v>
      </c>
      <c r="G40" s="60">
        <v>1.1999999999999999E-3</v>
      </c>
    </row>
    <row r="41" spans="1:7" x14ac:dyDescent="0.2">
      <c r="B41" s="262"/>
      <c r="C41" s="9"/>
      <c r="D41" s="128"/>
      <c r="E41" s="18"/>
      <c r="F41" s="18"/>
      <c r="G41" s="19"/>
    </row>
    <row r="42" spans="1:7" x14ac:dyDescent="0.2">
      <c r="B42" s="8"/>
      <c r="C42" s="9" t="s">
        <v>96</v>
      </c>
      <c r="D42" s="128"/>
      <c r="E42" s="18"/>
      <c r="F42" s="18"/>
      <c r="G42" s="19"/>
    </row>
    <row r="43" spans="1:7" x14ac:dyDescent="0.2">
      <c r="B43" s="8"/>
      <c r="C43" s="14" t="s">
        <v>35</v>
      </c>
      <c r="D43" s="128"/>
      <c r="E43" s="18"/>
      <c r="F43" s="296">
        <v>-1.0000000000072728E-2</v>
      </c>
      <c r="G43" s="60">
        <v>0</v>
      </c>
    </row>
    <row r="44" spans="1:7" x14ac:dyDescent="0.2">
      <c r="B44" s="8"/>
      <c r="C44" s="9"/>
      <c r="D44" s="128"/>
      <c r="E44" s="13"/>
      <c r="F44" s="10"/>
      <c r="G44" s="11"/>
    </row>
    <row r="45" spans="1:7" s="24" customFormat="1" x14ac:dyDescent="0.2">
      <c r="A45" s="24" t="s">
        <v>315</v>
      </c>
      <c r="B45" s="20"/>
      <c r="C45" s="9" t="s">
        <v>14</v>
      </c>
      <c r="D45" s="129"/>
      <c r="E45" s="18"/>
      <c r="F45" s="166">
        <v>693.14</v>
      </c>
      <c r="G45" s="19">
        <v>1</v>
      </c>
    </row>
    <row r="46" spans="1:7" ht="13.5" thickBot="1" x14ac:dyDescent="0.25">
      <c r="B46" s="25"/>
      <c r="C46" s="26"/>
      <c r="D46" s="130"/>
      <c r="E46" s="27"/>
      <c r="F46" s="26"/>
      <c r="G46" s="28"/>
    </row>
    <row r="47" spans="1:7" x14ac:dyDescent="0.2">
      <c r="B47" s="29"/>
      <c r="C47" s="322"/>
      <c r="D47" s="322"/>
      <c r="E47" s="323"/>
      <c r="F47" s="323"/>
      <c r="G47" s="32"/>
    </row>
    <row r="48" spans="1:7" x14ac:dyDescent="0.2">
      <c r="B48" s="6" t="s">
        <v>15</v>
      </c>
      <c r="C48" s="307"/>
      <c r="D48" s="111"/>
      <c r="E48" s="111"/>
      <c r="F48" s="111"/>
      <c r="G48" s="42"/>
    </row>
    <row r="49" spans="1:7" x14ac:dyDescent="0.2">
      <c r="B49" s="33" t="s">
        <v>16</v>
      </c>
      <c r="C49" s="111" t="s">
        <v>386</v>
      </c>
      <c r="D49" s="111"/>
      <c r="E49" s="111"/>
      <c r="F49" s="308"/>
      <c r="G49" s="42"/>
    </row>
    <row r="50" spans="1:7" x14ac:dyDescent="0.2">
      <c r="B50" s="33" t="s">
        <v>17</v>
      </c>
      <c r="C50" s="111" t="s">
        <v>19</v>
      </c>
      <c r="D50" s="111"/>
      <c r="E50" s="111"/>
      <c r="F50" s="308"/>
      <c r="G50" s="144"/>
    </row>
    <row r="51" spans="1:7" ht="25.5" x14ac:dyDescent="0.2">
      <c r="B51" s="33"/>
      <c r="C51" s="303" t="s">
        <v>59</v>
      </c>
      <c r="D51" s="302" t="s">
        <v>387</v>
      </c>
      <c r="E51" s="308"/>
      <c r="F51" s="111"/>
      <c r="G51" s="144"/>
    </row>
    <row r="52" spans="1:7" x14ac:dyDescent="0.2">
      <c r="A52" s="2" t="s">
        <v>308</v>
      </c>
      <c r="B52" s="33"/>
      <c r="C52" s="14" t="s">
        <v>21</v>
      </c>
      <c r="D52" s="298">
        <v>13.701499999999999</v>
      </c>
      <c r="E52" s="308"/>
      <c r="F52" s="111"/>
      <c r="G52" s="144"/>
    </row>
    <row r="53" spans="1:7" x14ac:dyDescent="0.2">
      <c r="B53" s="33"/>
      <c r="C53" s="111"/>
      <c r="D53" s="316"/>
      <c r="E53" s="316"/>
      <c r="F53" s="308"/>
      <c r="G53" s="42"/>
    </row>
    <row r="54" spans="1:7" x14ac:dyDescent="0.2">
      <c r="B54" s="33" t="s">
        <v>18</v>
      </c>
      <c r="C54" s="308" t="s">
        <v>401</v>
      </c>
      <c r="D54" s="111"/>
      <c r="E54" s="111"/>
      <c r="F54" s="308"/>
      <c r="G54" s="42"/>
    </row>
    <row r="55" spans="1:7" x14ac:dyDescent="0.2">
      <c r="B55" s="33" t="s">
        <v>23</v>
      </c>
      <c r="C55" s="111" t="s">
        <v>402</v>
      </c>
      <c r="D55" s="111"/>
      <c r="E55" s="111"/>
      <c r="F55" s="308"/>
      <c r="G55" s="42"/>
    </row>
    <row r="56" spans="1:7" ht="28.5" customHeight="1" x14ac:dyDescent="0.2">
      <c r="B56" s="34" t="s">
        <v>24</v>
      </c>
      <c r="C56" s="432" t="s">
        <v>403</v>
      </c>
      <c r="D56" s="436"/>
      <c r="E56" s="436"/>
      <c r="F56" s="436"/>
      <c r="G56" s="42"/>
    </row>
    <row r="57" spans="1:7" ht="14.25" x14ac:dyDescent="0.2">
      <c r="B57" s="33" t="s">
        <v>25</v>
      </c>
      <c r="C57" s="111" t="s">
        <v>261</v>
      </c>
      <c r="D57" s="317"/>
      <c r="E57" s="317"/>
      <c r="F57" s="317"/>
      <c r="G57" s="42"/>
    </row>
    <row r="58" spans="1:7" ht="14.25" x14ac:dyDescent="0.2">
      <c r="B58" s="33" t="s">
        <v>26</v>
      </c>
      <c r="C58" s="1" t="s">
        <v>374</v>
      </c>
      <c r="D58" s="317"/>
      <c r="E58" s="317"/>
      <c r="F58" s="317"/>
      <c r="G58" s="42"/>
    </row>
    <row r="59" spans="1:7" s="24" customFormat="1" x14ac:dyDescent="0.2">
      <c r="B59" s="33" t="s">
        <v>27</v>
      </c>
      <c r="C59" s="111" t="s">
        <v>222</v>
      </c>
      <c r="D59" s="111"/>
      <c r="E59" s="111"/>
      <c r="F59" s="318"/>
      <c r="G59" s="42"/>
    </row>
    <row r="60" spans="1:7" s="24" customFormat="1" x14ac:dyDescent="0.2">
      <c r="B60" s="33" t="s">
        <v>37</v>
      </c>
      <c r="C60" s="111" t="s">
        <v>223</v>
      </c>
      <c r="D60" s="111"/>
      <c r="E60" s="111"/>
      <c r="F60" s="318"/>
      <c r="G60" s="42"/>
    </row>
    <row r="61" spans="1:7" s="24" customFormat="1" x14ac:dyDescent="0.2">
      <c r="B61" s="33" t="s">
        <v>53</v>
      </c>
      <c r="C61" s="1" t="s">
        <v>404</v>
      </c>
      <c r="D61" s="111"/>
      <c r="E61" s="111"/>
      <c r="F61" s="318"/>
      <c r="G61" s="42"/>
    </row>
    <row r="62" spans="1:7" s="24" customFormat="1" x14ac:dyDescent="0.2">
      <c r="B62" s="33"/>
      <c r="C62" s="4"/>
      <c r="D62" s="4"/>
      <c r="E62" s="4"/>
      <c r="F62" s="79"/>
      <c r="G62" s="42"/>
    </row>
    <row r="63" spans="1:7" s="24" customFormat="1" x14ac:dyDescent="0.2">
      <c r="B63" s="81" t="s">
        <v>47</v>
      </c>
      <c r="C63" s="4" t="s">
        <v>48</v>
      </c>
      <c r="D63" s="4"/>
      <c r="E63" s="4"/>
      <c r="F63" s="79"/>
      <c r="G63" s="42"/>
    </row>
    <row r="64" spans="1:7" s="24" customFormat="1" ht="13.5" thickBot="1" x14ac:dyDescent="0.25">
      <c r="B64" s="37" t="s">
        <v>28</v>
      </c>
      <c r="C64" s="187" t="s">
        <v>29</v>
      </c>
      <c r="D64" s="38"/>
      <c r="E64" s="38"/>
      <c r="F64" s="145"/>
      <c r="G64" s="66"/>
    </row>
    <row r="65" spans="4:7" x14ac:dyDescent="0.2">
      <c r="D65" s="1"/>
      <c r="E65" s="40"/>
      <c r="F65" s="1"/>
      <c r="G65" s="41"/>
    </row>
    <row r="66" spans="4:7" x14ac:dyDescent="0.2">
      <c r="E66" s="17"/>
    </row>
    <row r="71" spans="4:7" x14ac:dyDescent="0.2">
      <c r="D71" s="116"/>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4"/>
  <sheetViews>
    <sheetView topLeftCell="B49" zoomScale="90" zoomScaleNormal="90" workbookViewId="0">
      <selection activeCell="C18" sqref="C18"/>
    </sheetView>
  </sheetViews>
  <sheetFormatPr defaultRowHeight="12.75" x14ac:dyDescent="0.2"/>
  <cols>
    <col min="1" max="1" width="8.42578125"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x14ac:dyDescent="0.2">
      <c r="B1" s="394" t="s">
        <v>0</v>
      </c>
      <c r="C1" s="395"/>
      <c r="D1" s="395"/>
      <c r="E1" s="395"/>
      <c r="F1" s="395"/>
      <c r="G1" s="395"/>
      <c r="H1" s="396"/>
    </row>
    <row r="2" spans="1:8" x14ac:dyDescent="0.2">
      <c r="B2" s="3"/>
      <c r="C2" s="4"/>
      <c r="D2" s="4"/>
      <c r="E2" s="4"/>
      <c r="F2" s="63"/>
      <c r="G2" s="4"/>
      <c r="H2" s="42"/>
    </row>
    <row r="3" spans="1:8" x14ac:dyDescent="0.2">
      <c r="B3" s="397" t="s">
        <v>1</v>
      </c>
      <c r="C3" s="398"/>
      <c r="D3" s="398"/>
      <c r="E3" s="398"/>
      <c r="F3" s="398"/>
      <c r="G3" s="398"/>
      <c r="H3" s="399"/>
    </row>
    <row r="4" spans="1:8" x14ac:dyDescent="0.2">
      <c r="B4" s="397" t="s">
        <v>2</v>
      </c>
      <c r="C4" s="398"/>
      <c r="D4" s="398"/>
      <c r="E4" s="398"/>
      <c r="F4" s="398"/>
      <c r="G4" s="398"/>
      <c r="H4" s="399"/>
    </row>
    <row r="5" spans="1:8" ht="15" customHeight="1" x14ac:dyDescent="0.2">
      <c r="B5" s="400" t="s">
        <v>161</v>
      </c>
      <c r="C5" s="401"/>
      <c r="D5" s="401"/>
      <c r="E5" s="401"/>
      <c r="F5" s="401"/>
      <c r="G5" s="401"/>
      <c r="H5" s="402"/>
    </row>
    <row r="6" spans="1:8" ht="15" customHeight="1" x14ac:dyDescent="0.2">
      <c r="B6" s="400"/>
      <c r="C6" s="401"/>
      <c r="D6" s="401"/>
      <c r="E6" s="401"/>
      <c r="F6" s="401"/>
      <c r="G6" s="401"/>
      <c r="H6" s="402"/>
    </row>
    <row r="7" spans="1:8" x14ac:dyDescent="0.2">
      <c r="B7" s="3"/>
      <c r="C7" s="4"/>
      <c r="D7" s="4"/>
      <c r="E7" s="4"/>
      <c r="F7" s="63"/>
      <c r="G7" s="4"/>
      <c r="H7" s="42"/>
    </row>
    <row r="8" spans="1:8" x14ac:dyDescent="0.2">
      <c r="B8" s="397" t="s">
        <v>172</v>
      </c>
      <c r="C8" s="398"/>
      <c r="D8" s="398"/>
      <c r="E8" s="398"/>
      <c r="F8" s="398"/>
      <c r="G8" s="398"/>
      <c r="H8" s="399"/>
    </row>
    <row r="9" spans="1:8" x14ac:dyDescent="0.2">
      <c r="B9" s="3"/>
      <c r="C9" s="4"/>
      <c r="D9" s="4"/>
      <c r="E9" s="4"/>
      <c r="F9" s="63"/>
      <c r="G9" s="4"/>
      <c r="H9" s="42"/>
    </row>
    <row r="10" spans="1:8" x14ac:dyDescent="0.2">
      <c r="B10" s="397" t="str">
        <f>"Monthly Portfolio Statement of the Quantum Long Term Equity Fund for the period ended "&amp;TEXT(Index!C23,"mmmmmmmmmm dd, yyyy")</f>
        <v>Monthly Portfolio Statement of the Quantum Long Term Equity Fund for the period ended November 30, 2015</v>
      </c>
      <c r="C10" s="398"/>
      <c r="D10" s="398"/>
      <c r="E10" s="398"/>
      <c r="F10" s="398"/>
      <c r="G10" s="398"/>
      <c r="H10" s="399"/>
    </row>
    <row r="11" spans="1:8" ht="13.5" thickBot="1" x14ac:dyDescent="0.25">
      <c r="B11" s="67"/>
      <c r="C11" s="38"/>
      <c r="D11" s="38"/>
      <c r="E11" s="38"/>
      <c r="F11" s="68"/>
      <c r="G11" s="38"/>
      <c r="H11" s="66"/>
    </row>
    <row r="12" spans="1:8" s="245" customFormat="1" ht="48" customHeight="1" x14ac:dyDescent="0.25">
      <c r="B12" s="239" t="s">
        <v>3</v>
      </c>
      <c r="C12" s="240" t="s">
        <v>4</v>
      </c>
      <c r="D12" s="241" t="s">
        <v>120</v>
      </c>
      <c r="E12" s="240" t="s">
        <v>277</v>
      </c>
      <c r="F12" s="242" t="s">
        <v>5</v>
      </c>
      <c r="G12" s="243" t="s">
        <v>174</v>
      </c>
      <c r="H12" s="244" t="s">
        <v>6</v>
      </c>
    </row>
    <row r="13" spans="1:8" x14ac:dyDescent="0.2">
      <c r="B13" s="47"/>
      <c r="C13" s="21"/>
      <c r="D13" s="133"/>
      <c r="E13" s="21"/>
      <c r="F13" s="61"/>
      <c r="G13" s="14"/>
      <c r="H13" s="62"/>
    </row>
    <row r="14" spans="1:8" x14ac:dyDescent="0.2">
      <c r="B14" s="47"/>
      <c r="C14" s="21" t="s">
        <v>58</v>
      </c>
      <c r="D14" s="133"/>
      <c r="E14" s="21"/>
      <c r="F14" s="61"/>
      <c r="G14" s="14"/>
      <c r="H14" s="62"/>
    </row>
    <row r="15" spans="1:8" x14ac:dyDescent="0.2">
      <c r="B15" s="47"/>
      <c r="C15" s="50"/>
      <c r="D15" s="133"/>
      <c r="E15" s="50"/>
      <c r="F15" s="84"/>
      <c r="G15" s="15"/>
      <c r="H15" s="62"/>
    </row>
    <row r="16" spans="1:8" x14ac:dyDescent="0.2">
      <c r="A16" s="2" t="s">
        <v>180</v>
      </c>
      <c r="B16" s="246" t="s">
        <v>7</v>
      </c>
      <c r="C16" s="21" t="s">
        <v>8</v>
      </c>
      <c r="D16" s="133"/>
      <c r="E16" s="55"/>
      <c r="F16" s="55"/>
      <c r="G16" s="15"/>
      <c r="H16" s="62"/>
    </row>
    <row r="17" spans="1:8" x14ac:dyDescent="0.2">
      <c r="B17" s="246"/>
      <c r="C17" s="14"/>
      <c r="D17" s="133"/>
      <c r="E17" s="15"/>
      <c r="F17" s="15"/>
      <c r="G17" s="15"/>
      <c r="H17" s="52"/>
    </row>
    <row r="18" spans="1:8" x14ac:dyDescent="0.2">
      <c r="A18" s="2" t="str">
        <f t="shared" ref="A18:A42" si="0">+$A$16&amp;D18</f>
        <v>QLTEFINE917I01010</v>
      </c>
      <c r="B18" s="246">
        <v>1</v>
      </c>
      <c r="C18" s="207" t="s">
        <v>339</v>
      </c>
      <c r="D18" s="133" t="s">
        <v>134</v>
      </c>
      <c r="E18" s="163" t="s">
        <v>65</v>
      </c>
      <c r="F18" s="164">
        <v>146233</v>
      </c>
      <c r="G18" s="163">
        <v>3625.48</v>
      </c>
      <c r="H18" s="16">
        <v>8.0600000000000005E-2</v>
      </c>
    </row>
    <row r="19" spans="1:8" x14ac:dyDescent="0.2">
      <c r="A19" s="2" t="str">
        <f t="shared" si="0"/>
        <v>QLTEFINE009A01021</v>
      </c>
      <c r="B19" s="246">
        <v>2</v>
      </c>
      <c r="C19" s="207" t="s">
        <v>340</v>
      </c>
      <c r="D19" s="133" t="s">
        <v>122</v>
      </c>
      <c r="E19" s="163" t="s">
        <v>66</v>
      </c>
      <c r="F19" s="164">
        <v>289618</v>
      </c>
      <c r="G19" s="163">
        <v>3150.75</v>
      </c>
      <c r="H19" s="16">
        <v>7.0099999999999996E-2</v>
      </c>
    </row>
    <row r="20" spans="1:8" x14ac:dyDescent="0.2">
      <c r="A20" s="2" t="str">
        <f t="shared" si="0"/>
        <v>QLTEFINE158A01026</v>
      </c>
      <c r="B20" s="246">
        <v>3</v>
      </c>
      <c r="C20" s="207" t="s">
        <v>341</v>
      </c>
      <c r="D20" s="133" t="s">
        <v>144</v>
      </c>
      <c r="E20" s="163" t="s">
        <v>65</v>
      </c>
      <c r="F20" s="164">
        <v>113355</v>
      </c>
      <c r="G20" s="163">
        <v>3059.62</v>
      </c>
      <c r="H20" s="16">
        <v>6.8000000000000005E-2</v>
      </c>
    </row>
    <row r="21" spans="1:8" x14ac:dyDescent="0.2">
      <c r="A21" s="2" t="str">
        <f t="shared" si="0"/>
        <v>QLTEFINE001A01036</v>
      </c>
      <c r="B21" s="246">
        <v>4</v>
      </c>
      <c r="C21" s="207" t="s">
        <v>342</v>
      </c>
      <c r="D21" s="133" t="s">
        <v>123</v>
      </c>
      <c r="E21" s="163" t="s">
        <v>68</v>
      </c>
      <c r="F21" s="164">
        <v>207342</v>
      </c>
      <c r="G21" s="163">
        <v>2511.33</v>
      </c>
      <c r="H21" s="16">
        <v>5.5800000000000002E-2</v>
      </c>
    </row>
    <row r="22" spans="1:8" x14ac:dyDescent="0.2">
      <c r="A22" s="2" t="str">
        <f t="shared" si="0"/>
        <v>QLTEFINE467B01029</v>
      </c>
      <c r="B22" s="246">
        <v>5</v>
      </c>
      <c r="C22" s="207" t="s">
        <v>343</v>
      </c>
      <c r="D22" s="133" t="s">
        <v>126</v>
      </c>
      <c r="E22" s="163" t="s">
        <v>66</v>
      </c>
      <c r="F22" s="164">
        <v>87624</v>
      </c>
      <c r="G22" s="163">
        <v>2072.04</v>
      </c>
      <c r="H22" s="16">
        <v>4.6100000000000002E-2</v>
      </c>
    </row>
    <row r="23" spans="1:8" x14ac:dyDescent="0.2">
      <c r="A23" s="2" t="str">
        <f t="shared" si="0"/>
        <v>QLTEFINE092A01019</v>
      </c>
      <c r="B23" s="246">
        <v>6</v>
      </c>
      <c r="C23" s="207" t="s">
        <v>344</v>
      </c>
      <c r="D23" s="133" t="s">
        <v>160</v>
      </c>
      <c r="E23" s="163" t="s">
        <v>119</v>
      </c>
      <c r="F23" s="164">
        <v>468057</v>
      </c>
      <c r="G23" s="163">
        <v>1960.46</v>
      </c>
      <c r="H23" s="16">
        <v>4.36E-2</v>
      </c>
    </row>
    <row r="24" spans="1:8" x14ac:dyDescent="0.2">
      <c r="A24" s="2" t="str">
        <f t="shared" si="0"/>
        <v>QLTEFINE155A01022</v>
      </c>
      <c r="B24" s="246">
        <v>7</v>
      </c>
      <c r="C24" s="207" t="s">
        <v>347</v>
      </c>
      <c r="D24" s="259" t="s">
        <v>129</v>
      </c>
      <c r="E24" s="163" t="s">
        <v>65</v>
      </c>
      <c r="F24" s="373">
        <v>430123</v>
      </c>
      <c r="G24" s="374">
        <v>1820.5</v>
      </c>
      <c r="H24" s="260">
        <v>4.0500000000000001E-2</v>
      </c>
    </row>
    <row r="25" spans="1:8" x14ac:dyDescent="0.2">
      <c r="A25" s="2" t="str">
        <f t="shared" si="0"/>
        <v>QLTEFINE347G01014</v>
      </c>
      <c r="B25" s="246">
        <v>8</v>
      </c>
      <c r="C25" s="207" t="s">
        <v>377</v>
      </c>
      <c r="D25" s="259" t="s">
        <v>194</v>
      </c>
      <c r="E25" s="163" t="s">
        <v>89</v>
      </c>
      <c r="F25" s="164">
        <v>756155</v>
      </c>
      <c r="G25" s="163">
        <v>1771.29</v>
      </c>
      <c r="H25" s="260">
        <v>3.9399999999999998E-2</v>
      </c>
    </row>
    <row r="26" spans="1:8" x14ac:dyDescent="0.2">
      <c r="A26" s="2" t="str">
        <f t="shared" si="0"/>
        <v>QLTEFINE242A01010</v>
      </c>
      <c r="B26" s="246">
        <v>9</v>
      </c>
      <c r="C26" s="207" t="s">
        <v>346</v>
      </c>
      <c r="D26" s="133" t="s">
        <v>170</v>
      </c>
      <c r="E26" s="163" t="s">
        <v>87</v>
      </c>
      <c r="F26" s="164">
        <v>407489</v>
      </c>
      <c r="G26" s="163">
        <v>1715.73</v>
      </c>
      <c r="H26" s="16">
        <v>3.8199999999999998E-2</v>
      </c>
    </row>
    <row r="27" spans="1:8" x14ac:dyDescent="0.2">
      <c r="A27" s="2" t="str">
        <f t="shared" si="0"/>
        <v>QLTEFINE733E01010</v>
      </c>
      <c r="B27" s="246">
        <v>10</v>
      </c>
      <c r="C27" s="207" t="s">
        <v>383</v>
      </c>
      <c r="D27" s="133" t="s">
        <v>137</v>
      </c>
      <c r="E27" s="163" t="s">
        <v>73</v>
      </c>
      <c r="F27" s="164">
        <v>1296265</v>
      </c>
      <c r="G27" s="163">
        <v>1696.81</v>
      </c>
      <c r="H27" s="16">
        <v>3.7699999999999997E-2</v>
      </c>
    </row>
    <row r="28" spans="1:8" x14ac:dyDescent="0.2">
      <c r="A28" s="2" t="str">
        <f t="shared" si="0"/>
        <v>QLTEFINE237A01028</v>
      </c>
      <c r="B28" s="246">
        <v>11</v>
      </c>
      <c r="C28" s="371" t="s">
        <v>80</v>
      </c>
      <c r="D28" s="133" t="s">
        <v>135</v>
      </c>
      <c r="E28" s="163" t="s">
        <v>67</v>
      </c>
      <c r="F28" s="164">
        <v>237408</v>
      </c>
      <c r="G28" s="163">
        <v>1643.69</v>
      </c>
      <c r="H28" s="16">
        <v>3.6600000000000001E-2</v>
      </c>
    </row>
    <row r="29" spans="1:8" x14ac:dyDescent="0.2">
      <c r="A29" s="2" t="str">
        <f t="shared" si="0"/>
        <v>QLTEFINE062A01020</v>
      </c>
      <c r="B29" s="246">
        <v>12</v>
      </c>
      <c r="C29" s="371" t="s">
        <v>255</v>
      </c>
      <c r="D29" s="259" t="s">
        <v>244</v>
      </c>
      <c r="E29" s="163" t="s">
        <v>67</v>
      </c>
      <c r="F29" s="164">
        <v>558356</v>
      </c>
      <c r="G29" s="163">
        <v>1397.01</v>
      </c>
      <c r="H29" s="260">
        <v>3.1099999999999999E-2</v>
      </c>
    </row>
    <row r="30" spans="1:8" x14ac:dyDescent="0.2">
      <c r="A30" s="2" t="str">
        <f t="shared" si="0"/>
        <v>QLTEFINE053A01029</v>
      </c>
      <c r="B30" s="246">
        <v>13</v>
      </c>
      <c r="C30" s="371" t="s">
        <v>270</v>
      </c>
      <c r="D30" s="133" t="s">
        <v>157</v>
      </c>
      <c r="E30" s="163" t="s">
        <v>263</v>
      </c>
      <c r="F30" s="164">
        <v>1483999</v>
      </c>
      <c r="G30" s="163">
        <v>1390.51</v>
      </c>
      <c r="H30" s="16">
        <v>3.09E-2</v>
      </c>
    </row>
    <row r="31" spans="1:8" x14ac:dyDescent="0.2">
      <c r="A31" s="2" t="str">
        <f t="shared" si="0"/>
        <v>QLTEFINE213A01029</v>
      </c>
      <c r="B31" s="246">
        <v>14</v>
      </c>
      <c r="C31" s="371" t="s">
        <v>236</v>
      </c>
      <c r="D31" s="133" t="s">
        <v>128</v>
      </c>
      <c r="E31" s="163" t="s">
        <v>69</v>
      </c>
      <c r="F31" s="164">
        <v>578095</v>
      </c>
      <c r="G31" s="163">
        <v>1353.61</v>
      </c>
      <c r="H31" s="16">
        <v>3.0099999999999998E-2</v>
      </c>
    </row>
    <row r="32" spans="1:8" x14ac:dyDescent="0.2">
      <c r="A32" s="2" t="str">
        <f t="shared" si="0"/>
        <v>QLTEFINE129A01019</v>
      </c>
      <c r="B32" s="246">
        <v>15</v>
      </c>
      <c r="C32" s="371" t="s">
        <v>235</v>
      </c>
      <c r="D32" s="133" t="s">
        <v>146</v>
      </c>
      <c r="E32" s="163" t="s">
        <v>89</v>
      </c>
      <c r="F32" s="164">
        <v>361860</v>
      </c>
      <c r="G32" s="163">
        <v>1321.15</v>
      </c>
      <c r="H32" s="16">
        <v>2.9399999999999999E-2</v>
      </c>
    </row>
    <row r="33" spans="1:8" x14ac:dyDescent="0.2">
      <c r="A33" s="2" t="str">
        <f t="shared" si="0"/>
        <v>QLTEFINE752E01010</v>
      </c>
      <c r="B33" s="246">
        <v>16</v>
      </c>
      <c r="C33" s="371" t="s">
        <v>117</v>
      </c>
      <c r="D33" s="259" t="s">
        <v>147</v>
      </c>
      <c r="E33" s="163" t="s">
        <v>73</v>
      </c>
      <c r="F33" s="164">
        <v>913744</v>
      </c>
      <c r="G33" s="163">
        <v>1243.6099999999999</v>
      </c>
      <c r="H33" s="260">
        <v>2.7699999999999999E-2</v>
      </c>
    </row>
    <row r="34" spans="1:8" x14ac:dyDescent="0.2">
      <c r="A34" s="2" t="str">
        <f t="shared" si="0"/>
        <v>QLTEFINE012A01025</v>
      </c>
      <c r="B34" s="246">
        <v>17</v>
      </c>
      <c r="C34" s="371" t="s">
        <v>77</v>
      </c>
      <c r="D34" s="133" t="s">
        <v>153</v>
      </c>
      <c r="E34" s="163" t="s">
        <v>72</v>
      </c>
      <c r="F34" s="164">
        <v>92292</v>
      </c>
      <c r="G34" s="163">
        <v>1240.6400000000001</v>
      </c>
      <c r="H34" s="16">
        <v>2.76E-2</v>
      </c>
    </row>
    <row r="35" spans="1:8" x14ac:dyDescent="0.2">
      <c r="A35" s="2" t="str">
        <f t="shared" si="0"/>
        <v>QLTEFINE302A01020</v>
      </c>
      <c r="B35" s="246">
        <v>18</v>
      </c>
      <c r="C35" s="371" t="s">
        <v>211</v>
      </c>
      <c r="D35" s="133" t="s">
        <v>213</v>
      </c>
      <c r="E35" s="163" t="s">
        <v>212</v>
      </c>
      <c r="F35" s="164">
        <v>831997</v>
      </c>
      <c r="G35" s="163">
        <v>1236.3499999999999</v>
      </c>
      <c r="H35" s="16">
        <v>2.75E-2</v>
      </c>
    </row>
    <row r="36" spans="1:8" x14ac:dyDescent="0.2">
      <c r="A36" s="2" t="str">
        <f t="shared" si="0"/>
        <v>QLTEFINE585B01010</v>
      </c>
      <c r="B36" s="246">
        <v>19</v>
      </c>
      <c r="C36" s="371" t="s">
        <v>62</v>
      </c>
      <c r="D36" s="133" t="s">
        <v>143</v>
      </c>
      <c r="E36" s="163" t="s">
        <v>65</v>
      </c>
      <c r="F36" s="164">
        <v>23687</v>
      </c>
      <c r="G36" s="163">
        <v>1091.24</v>
      </c>
      <c r="H36" s="16">
        <v>2.4299999999999999E-2</v>
      </c>
    </row>
    <row r="37" spans="1:8" x14ac:dyDescent="0.2">
      <c r="A37" s="2" t="str">
        <f t="shared" si="0"/>
        <v>QLTEFINE877F01012</v>
      </c>
      <c r="B37" s="246">
        <v>20</v>
      </c>
      <c r="C37" s="371" t="s">
        <v>102</v>
      </c>
      <c r="D37" s="133" t="s">
        <v>159</v>
      </c>
      <c r="E37" s="163" t="s">
        <v>73</v>
      </c>
      <c r="F37" s="164">
        <v>1555143</v>
      </c>
      <c r="G37" s="163">
        <v>1018.62</v>
      </c>
      <c r="H37" s="16">
        <v>2.2700000000000001E-2</v>
      </c>
    </row>
    <row r="38" spans="1:8" x14ac:dyDescent="0.2">
      <c r="A38" s="2" t="str">
        <f t="shared" si="0"/>
        <v>QLTEFINE397D01024</v>
      </c>
      <c r="B38" s="246">
        <v>21</v>
      </c>
      <c r="C38" s="371" t="s">
        <v>64</v>
      </c>
      <c r="D38" s="133" t="s">
        <v>131</v>
      </c>
      <c r="E38" s="163" t="s">
        <v>76</v>
      </c>
      <c r="F38" s="164">
        <v>301919</v>
      </c>
      <c r="G38" s="163">
        <v>1009.47</v>
      </c>
      <c r="H38" s="16">
        <v>2.24E-2</v>
      </c>
    </row>
    <row r="39" spans="1:8" x14ac:dyDescent="0.2">
      <c r="A39" s="2" t="str">
        <f t="shared" si="0"/>
        <v>QLTEFINE081A01012</v>
      </c>
      <c r="B39" s="246">
        <v>22</v>
      </c>
      <c r="C39" s="371" t="s">
        <v>63</v>
      </c>
      <c r="D39" s="133" t="s">
        <v>132</v>
      </c>
      <c r="E39" s="163" t="s">
        <v>75</v>
      </c>
      <c r="F39" s="164">
        <v>402185</v>
      </c>
      <c r="G39" s="163">
        <v>923.42</v>
      </c>
      <c r="H39" s="16">
        <v>2.0500000000000001E-2</v>
      </c>
    </row>
    <row r="40" spans="1:8" x14ac:dyDescent="0.2">
      <c r="A40" s="2" t="str">
        <f t="shared" si="0"/>
        <v>QLTEFINE075A01022</v>
      </c>
      <c r="B40" s="246">
        <v>23</v>
      </c>
      <c r="C40" s="371" t="s">
        <v>202</v>
      </c>
      <c r="D40" s="259" t="s">
        <v>203</v>
      </c>
      <c r="E40" s="163" t="s">
        <v>66</v>
      </c>
      <c r="F40" s="373">
        <v>149861</v>
      </c>
      <c r="G40" s="374">
        <v>859.15</v>
      </c>
      <c r="H40" s="260">
        <v>1.9099999999999999E-2</v>
      </c>
    </row>
    <row r="41" spans="1:8" x14ac:dyDescent="0.2">
      <c r="A41" s="2" t="str">
        <f t="shared" si="0"/>
        <v>QLTEFINE226A01021</v>
      </c>
      <c r="B41" s="246">
        <v>24</v>
      </c>
      <c r="C41" s="371" t="s">
        <v>271</v>
      </c>
      <c r="D41" s="133" t="s">
        <v>158</v>
      </c>
      <c r="E41" s="163" t="s">
        <v>74</v>
      </c>
      <c r="F41" s="164">
        <v>273298</v>
      </c>
      <c r="G41" s="163">
        <v>788.46</v>
      </c>
      <c r="H41" s="16">
        <v>1.7500000000000002E-2</v>
      </c>
    </row>
    <row r="42" spans="1:8" x14ac:dyDescent="0.2">
      <c r="A42" s="2" t="str">
        <f t="shared" si="0"/>
        <v>QLTEFINE053A08081</v>
      </c>
      <c r="B42" s="246">
        <v>25</v>
      </c>
      <c r="C42" s="371" t="s">
        <v>289</v>
      </c>
      <c r="D42" s="133" t="s">
        <v>233</v>
      </c>
      <c r="E42" s="163" t="s">
        <v>263</v>
      </c>
      <c r="F42" s="164">
        <v>282165</v>
      </c>
      <c r="G42" s="163">
        <v>249.86</v>
      </c>
      <c r="H42" s="16">
        <v>5.5999999999999999E-3</v>
      </c>
    </row>
    <row r="43" spans="1:8" x14ac:dyDescent="0.2">
      <c r="B43" s="246"/>
      <c r="C43" s="162"/>
      <c r="D43" s="133"/>
      <c r="E43" s="264"/>
      <c r="F43" s="164"/>
      <c r="G43" s="163"/>
      <c r="H43" s="16"/>
    </row>
    <row r="44" spans="1:8" x14ac:dyDescent="0.2">
      <c r="B44" s="246" t="s">
        <v>10</v>
      </c>
      <c r="C44" s="21" t="s">
        <v>39</v>
      </c>
      <c r="D44" s="21"/>
      <c r="E44" s="15" t="s">
        <v>92</v>
      </c>
      <c r="F44" s="69" t="s">
        <v>9</v>
      </c>
      <c r="G44" s="69" t="s">
        <v>9</v>
      </c>
      <c r="H44" s="208" t="s">
        <v>9</v>
      </c>
    </row>
    <row r="45" spans="1:8" x14ac:dyDescent="0.2">
      <c r="B45" s="246"/>
      <c r="C45" s="14"/>
      <c r="D45" s="14"/>
      <c r="E45" s="15" t="s">
        <v>92</v>
      </c>
      <c r="F45" s="15"/>
      <c r="G45" s="15"/>
      <c r="H45" s="16"/>
    </row>
    <row r="46" spans="1:8" ht="12" customHeight="1" x14ac:dyDescent="0.2">
      <c r="B46" s="246"/>
      <c r="C46" s="21" t="s">
        <v>51</v>
      </c>
      <c r="D46" s="21"/>
      <c r="E46" s="15" t="s">
        <v>92</v>
      </c>
      <c r="F46" s="173"/>
      <c r="G46" s="55">
        <v>40150.799999999996</v>
      </c>
      <c r="H46" s="60">
        <v>0.89299999999999979</v>
      </c>
    </row>
    <row r="47" spans="1:8" x14ac:dyDescent="0.2">
      <c r="B47" s="246"/>
      <c r="C47" s="14"/>
      <c r="D47" s="14"/>
      <c r="E47" s="15" t="s">
        <v>92</v>
      </c>
      <c r="F47" s="55"/>
      <c r="G47" s="55"/>
      <c r="H47" s="60"/>
    </row>
    <row r="48" spans="1:8" x14ac:dyDescent="0.2">
      <c r="B48" s="261"/>
      <c r="C48" s="21" t="s">
        <v>56</v>
      </c>
      <c r="D48" s="21"/>
      <c r="E48" s="55"/>
      <c r="F48" s="55"/>
      <c r="G48" s="55"/>
      <c r="H48" s="60"/>
    </row>
    <row r="49" spans="1:8" x14ac:dyDescent="0.2">
      <c r="B49" s="261"/>
      <c r="C49" s="21"/>
      <c r="D49" s="21"/>
      <c r="E49" s="55"/>
      <c r="F49" s="55"/>
      <c r="G49" s="55"/>
      <c r="H49" s="60"/>
    </row>
    <row r="50" spans="1:8" x14ac:dyDescent="0.2">
      <c r="B50" s="246" t="s">
        <v>7</v>
      </c>
      <c r="C50" s="21" t="s">
        <v>8</v>
      </c>
      <c r="D50" s="21"/>
      <c r="E50" s="55" t="s">
        <v>92</v>
      </c>
      <c r="F50" s="203" t="s">
        <v>9</v>
      </c>
      <c r="G50" s="203" t="s">
        <v>9</v>
      </c>
      <c r="H50" s="204" t="s">
        <v>9</v>
      </c>
    </row>
    <row r="51" spans="1:8" x14ac:dyDescent="0.2">
      <c r="B51" s="246" t="s">
        <v>10</v>
      </c>
      <c r="C51" s="21" t="s">
        <v>11</v>
      </c>
      <c r="D51" s="21"/>
      <c r="E51" s="55" t="s">
        <v>92</v>
      </c>
      <c r="F51" s="203" t="s">
        <v>9</v>
      </c>
      <c r="G51" s="203" t="s">
        <v>9</v>
      </c>
      <c r="H51" s="204" t="s">
        <v>9</v>
      </c>
    </row>
    <row r="52" spans="1:8" x14ac:dyDescent="0.2">
      <c r="B52" s="246" t="s">
        <v>12</v>
      </c>
      <c r="C52" s="9" t="s">
        <v>13</v>
      </c>
      <c r="D52" s="9"/>
      <c r="E52" s="55" t="s">
        <v>92</v>
      </c>
      <c r="F52" s="203" t="s">
        <v>9</v>
      </c>
      <c r="G52" s="203" t="s">
        <v>9</v>
      </c>
      <c r="H52" s="204" t="s">
        <v>9</v>
      </c>
    </row>
    <row r="53" spans="1:8" x14ac:dyDescent="0.2">
      <c r="B53" s="246"/>
      <c r="C53" s="21" t="s">
        <v>93</v>
      </c>
      <c r="D53" s="21"/>
      <c r="E53" s="55" t="s">
        <v>92</v>
      </c>
      <c r="F53" s="85" t="s">
        <v>9</v>
      </c>
      <c r="G53" s="85" t="s">
        <v>9</v>
      </c>
      <c r="H53" s="86" t="s">
        <v>9</v>
      </c>
    </row>
    <row r="54" spans="1:8" x14ac:dyDescent="0.2">
      <c r="B54" s="246"/>
      <c r="C54" s="21"/>
      <c r="D54" s="21"/>
      <c r="E54" s="55" t="s">
        <v>92</v>
      </c>
      <c r="F54" s="55"/>
      <c r="G54" s="55"/>
      <c r="H54" s="60"/>
    </row>
    <row r="55" spans="1:8" x14ac:dyDescent="0.2">
      <c r="B55" s="246"/>
      <c r="C55" s="21" t="s">
        <v>57</v>
      </c>
      <c r="D55" s="21"/>
      <c r="E55" s="55" t="s">
        <v>92</v>
      </c>
      <c r="F55" s="85"/>
      <c r="G55" s="85"/>
      <c r="H55" s="86"/>
    </row>
    <row r="56" spans="1:8" x14ac:dyDescent="0.2">
      <c r="B56" s="246"/>
      <c r="C56" s="21"/>
      <c r="D56" s="21"/>
      <c r="E56" s="55"/>
      <c r="F56" s="85"/>
      <c r="G56" s="85"/>
      <c r="H56" s="86"/>
    </row>
    <row r="57" spans="1:8" x14ac:dyDescent="0.2">
      <c r="B57" s="246" t="s">
        <v>7</v>
      </c>
      <c r="C57" s="161" t="s">
        <v>210</v>
      </c>
      <c r="D57" s="21"/>
      <c r="E57" s="55"/>
      <c r="F57" s="85"/>
      <c r="G57" s="85"/>
      <c r="H57" s="86"/>
    </row>
    <row r="58" spans="1:8" x14ac:dyDescent="0.2">
      <c r="A58" s="2" t="str">
        <f>+$A$16&amp;D58</f>
        <v>QLTEFIN002015Y058</v>
      </c>
      <c r="B58" s="246">
        <v>1</v>
      </c>
      <c r="C58" s="14" t="s">
        <v>380</v>
      </c>
      <c r="D58" s="14" t="s">
        <v>291</v>
      </c>
      <c r="E58" s="15" t="s">
        <v>200</v>
      </c>
      <c r="F58" s="164">
        <v>50000</v>
      </c>
      <c r="G58" s="163">
        <v>49.98</v>
      </c>
      <c r="H58" s="16">
        <v>1.1000000000000001E-3</v>
      </c>
    </row>
    <row r="59" spans="1:8" x14ac:dyDescent="0.2">
      <c r="A59" s="2" t="str">
        <f>+$A$16&amp;D59</f>
        <v>QLTEFIN002015Z188</v>
      </c>
      <c r="B59" s="246">
        <v>2</v>
      </c>
      <c r="C59" s="14" t="s">
        <v>381</v>
      </c>
      <c r="D59" s="14" t="s">
        <v>359</v>
      </c>
      <c r="E59" s="15" t="s">
        <v>200</v>
      </c>
      <c r="F59" s="164">
        <v>50000</v>
      </c>
      <c r="G59" s="163">
        <v>46.7</v>
      </c>
      <c r="H59" s="16">
        <v>1E-3</v>
      </c>
    </row>
    <row r="60" spans="1:8" x14ac:dyDescent="0.2">
      <c r="B60" s="246"/>
      <c r="C60" s="14"/>
      <c r="D60" s="14"/>
      <c r="E60" s="15"/>
      <c r="F60" s="55"/>
      <c r="G60" s="15"/>
      <c r="H60" s="16"/>
    </row>
    <row r="61" spans="1:8" s="24" customFormat="1" x14ac:dyDescent="0.2">
      <c r="B61" s="261"/>
      <c r="C61" s="21" t="s">
        <v>241</v>
      </c>
      <c r="D61" s="21"/>
      <c r="E61" s="55"/>
      <c r="F61" s="55"/>
      <c r="G61" s="55">
        <v>96.68</v>
      </c>
      <c r="H61" s="60">
        <v>2.1000000000000003E-3</v>
      </c>
    </row>
    <row r="62" spans="1:8" x14ac:dyDescent="0.2">
      <c r="B62" s="246"/>
      <c r="C62" s="21"/>
      <c r="D62" s="21"/>
      <c r="E62" s="55"/>
      <c r="F62" s="85"/>
      <c r="G62" s="85"/>
      <c r="H62" s="86"/>
    </row>
    <row r="63" spans="1:8" x14ac:dyDescent="0.2">
      <c r="A63" s="2" t="s">
        <v>360</v>
      </c>
      <c r="B63" s="246" t="s">
        <v>10</v>
      </c>
      <c r="C63" s="21" t="s">
        <v>95</v>
      </c>
      <c r="D63" s="21"/>
      <c r="E63" s="55" t="s">
        <v>92</v>
      </c>
      <c r="F63" s="85"/>
      <c r="G63" s="163">
        <v>4782.0600000000004</v>
      </c>
      <c r="H63" s="16">
        <v>0.10630000000000001</v>
      </c>
    </row>
    <row r="64" spans="1:8" x14ac:dyDescent="0.2">
      <c r="B64" s="47"/>
      <c r="C64" s="14"/>
      <c r="D64" s="14"/>
      <c r="E64" s="15" t="s">
        <v>92</v>
      </c>
      <c r="F64" s="55"/>
      <c r="G64" s="55"/>
      <c r="H64" s="60"/>
    </row>
    <row r="65" spans="1:8" x14ac:dyDescent="0.2">
      <c r="B65" s="47"/>
      <c r="C65" s="100" t="s">
        <v>97</v>
      </c>
      <c r="D65" s="14"/>
      <c r="E65" s="15"/>
      <c r="F65" s="55"/>
      <c r="G65" s="55">
        <v>4878.7400000000007</v>
      </c>
      <c r="H65" s="60">
        <v>0.10840000000000001</v>
      </c>
    </row>
    <row r="66" spans="1:8" x14ac:dyDescent="0.2">
      <c r="B66" s="47"/>
      <c r="C66" s="14"/>
      <c r="D66" s="14"/>
      <c r="E66" s="15"/>
      <c r="F66" s="55"/>
      <c r="G66" s="55"/>
      <c r="H66" s="60"/>
    </row>
    <row r="67" spans="1:8" x14ac:dyDescent="0.2">
      <c r="B67" s="47"/>
      <c r="C67" s="9" t="s">
        <v>96</v>
      </c>
      <c r="D67" s="9"/>
      <c r="E67" s="15" t="s">
        <v>92</v>
      </c>
      <c r="F67" s="55"/>
      <c r="G67" s="55"/>
      <c r="H67" s="60"/>
    </row>
    <row r="68" spans="1:8" x14ac:dyDescent="0.2">
      <c r="B68" s="47"/>
      <c r="C68" s="14" t="s">
        <v>35</v>
      </c>
      <c r="D68" s="14"/>
      <c r="E68" s="15" t="s">
        <v>92</v>
      </c>
      <c r="F68" s="55"/>
      <c r="G68" s="273">
        <v>-62.419999999990978</v>
      </c>
      <c r="H68" s="210">
        <v>-1.3999999999998458E-3</v>
      </c>
    </row>
    <row r="69" spans="1:8" x14ac:dyDescent="0.2">
      <c r="B69" s="47"/>
      <c r="C69" s="21"/>
      <c r="D69" s="21"/>
      <c r="E69" s="15"/>
      <c r="F69" s="15"/>
      <c r="G69" s="14"/>
      <c r="H69" s="62"/>
    </row>
    <row r="70" spans="1:8" s="24" customFormat="1" x14ac:dyDescent="0.2">
      <c r="A70" s="24" t="s">
        <v>293</v>
      </c>
      <c r="B70" s="53"/>
      <c r="C70" s="21" t="s">
        <v>14</v>
      </c>
      <c r="D70" s="21"/>
      <c r="E70" s="55"/>
      <c r="F70" s="55"/>
      <c r="G70" s="175">
        <v>44967.12</v>
      </c>
      <c r="H70" s="60">
        <v>1</v>
      </c>
    </row>
    <row r="71" spans="1:8" ht="13.5" thickBot="1" x14ac:dyDescent="0.25">
      <c r="B71" s="73"/>
      <c r="C71" s="74"/>
      <c r="D71" s="74"/>
      <c r="E71" s="75"/>
      <c r="F71" s="75"/>
      <c r="G71" s="74"/>
      <c r="H71" s="76"/>
    </row>
    <row r="72" spans="1:8" x14ac:dyDescent="0.2">
      <c r="B72" s="149"/>
      <c r="C72" s="111"/>
      <c r="D72" s="111"/>
      <c r="E72" s="308"/>
      <c r="F72" s="308"/>
      <c r="G72" s="111"/>
      <c r="H72" s="144"/>
    </row>
    <row r="73" spans="1:8" x14ac:dyDescent="0.2">
      <c r="B73" s="3" t="s">
        <v>15</v>
      </c>
      <c r="C73" s="4"/>
      <c r="D73" s="4"/>
      <c r="E73" s="4"/>
      <c r="F73" s="4"/>
      <c r="G73" s="4"/>
      <c r="H73" s="42"/>
    </row>
    <row r="74" spans="1:8" x14ac:dyDescent="0.2">
      <c r="B74" s="199" t="s">
        <v>16</v>
      </c>
      <c r="C74" s="111" t="s">
        <v>386</v>
      </c>
      <c r="D74" s="111"/>
      <c r="E74" s="4"/>
      <c r="F74" s="4"/>
      <c r="G74" s="4"/>
      <c r="H74" s="42"/>
    </row>
    <row r="75" spans="1:8" x14ac:dyDescent="0.2">
      <c r="B75" s="199" t="s">
        <v>17</v>
      </c>
      <c r="C75" s="111" t="s">
        <v>220</v>
      </c>
      <c r="D75" s="111"/>
      <c r="E75" s="4"/>
      <c r="F75" s="4"/>
      <c r="G75" s="111"/>
      <c r="H75" s="144"/>
    </row>
    <row r="76" spans="1:8" x14ac:dyDescent="0.2">
      <c r="B76" s="199" t="s">
        <v>18</v>
      </c>
      <c r="C76" s="111" t="s">
        <v>19</v>
      </c>
      <c r="D76" s="111"/>
      <c r="E76" s="4"/>
      <c r="F76" s="4"/>
      <c r="G76" s="111"/>
      <c r="H76" s="144"/>
    </row>
    <row r="77" spans="1:8" x14ac:dyDescent="0.2">
      <c r="B77" s="199"/>
      <c r="C77" s="21" t="s">
        <v>199</v>
      </c>
      <c r="D77" s="304" t="s">
        <v>387</v>
      </c>
      <c r="E77" s="4"/>
      <c r="F77" s="4"/>
      <c r="G77" s="111"/>
      <c r="H77" s="148"/>
    </row>
    <row r="78" spans="1:8" x14ac:dyDescent="0.2">
      <c r="A78" s="2" t="s">
        <v>303</v>
      </c>
      <c r="B78" s="199"/>
      <c r="C78" s="14" t="s">
        <v>21</v>
      </c>
      <c r="D78" s="382">
        <v>38.42</v>
      </c>
      <c r="E78" s="4"/>
      <c r="F78" s="4"/>
      <c r="G78" s="111"/>
      <c r="H78" s="144"/>
    </row>
    <row r="79" spans="1:8" ht="12.75" customHeight="1" x14ac:dyDescent="0.2">
      <c r="A79" s="2" t="s">
        <v>302</v>
      </c>
      <c r="B79" s="199"/>
      <c r="C79" s="14" t="s">
        <v>22</v>
      </c>
      <c r="D79" s="382">
        <v>38.75</v>
      </c>
      <c r="E79" s="4"/>
      <c r="F79" s="4"/>
      <c r="G79" s="111"/>
      <c r="H79" s="144"/>
    </row>
    <row r="80" spans="1:8" ht="12.75" customHeight="1" x14ac:dyDescent="0.2">
      <c r="B80" s="199" t="s">
        <v>23</v>
      </c>
      <c r="C80" s="111" t="s">
        <v>395</v>
      </c>
      <c r="D80" s="111"/>
      <c r="E80" s="4"/>
      <c r="F80" s="4"/>
      <c r="G80" s="4"/>
      <c r="H80" s="42"/>
    </row>
    <row r="81" spans="2:8" ht="12.75" customHeight="1" x14ac:dyDescent="0.2">
      <c r="B81" s="199" t="s">
        <v>24</v>
      </c>
      <c r="C81" s="111" t="s">
        <v>389</v>
      </c>
      <c r="D81" s="111"/>
      <c r="E81" s="4"/>
      <c r="F81" s="4"/>
      <c r="G81" s="4"/>
      <c r="H81" s="42"/>
    </row>
    <row r="82" spans="2:8" ht="12.75" customHeight="1" x14ac:dyDescent="0.2">
      <c r="B82" s="199" t="s">
        <v>25</v>
      </c>
      <c r="C82" s="111" t="s">
        <v>393</v>
      </c>
      <c r="D82" s="111"/>
      <c r="E82" s="4"/>
      <c r="F82" s="4"/>
      <c r="G82" s="4"/>
      <c r="H82" s="42"/>
    </row>
    <row r="83" spans="2:8" ht="12.75" customHeight="1" x14ac:dyDescent="0.2">
      <c r="B83" s="199" t="s">
        <v>26</v>
      </c>
      <c r="C83" s="111" t="s">
        <v>221</v>
      </c>
      <c r="D83" s="111"/>
      <c r="E83" s="4"/>
      <c r="F83" s="4"/>
      <c r="G83" s="4"/>
      <c r="H83" s="42"/>
    </row>
    <row r="84" spans="2:8" ht="12.75" customHeight="1" x14ac:dyDescent="0.2">
      <c r="B84" s="199" t="s">
        <v>27</v>
      </c>
      <c r="C84" s="1" t="s">
        <v>370</v>
      </c>
      <c r="D84" s="111"/>
      <c r="E84" s="4"/>
      <c r="F84" s="4"/>
      <c r="G84" s="4"/>
      <c r="H84" s="42"/>
    </row>
    <row r="85" spans="2:8" ht="12.75" customHeight="1" x14ac:dyDescent="0.2">
      <c r="B85" s="199" t="s">
        <v>37</v>
      </c>
      <c r="C85" s="111" t="s">
        <v>222</v>
      </c>
      <c r="D85" s="111"/>
      <c r="E85" s="4"/>
      <c r="F85" s="4"/>
      <c r="G85" s="4"/>
      <c r="H85" s="42"/>
    </row>
    <row r="86" spans="2:8" ht="12.75" customHeight="1" x14ac:dyDescent="0.2">
      <c r="B86" s="199" t="s">
        <v>53</v>
      </c>
      <c r="C86" s="111" t="s">
        <v>223</v>
      </c>
      <c r="D86" s="111"/>
      <c r="E86" s="4"/>
      <c r="F86" s="4"/>
      <c r="G86" s="4"/>
      <c r="H86" s="42"/>
    </row>
    <row r="87" spans="2:8" ht="12.75" customHeight="1" x14ac:dyDescent="0.2">
      <c r="B87" s="199" t="s">
        <v>54</v>
      </c>
      <c r="C87" s="1" t="s">
        <v>409</v>
      </c>
      <c r="D87" s="1"/>
      <c r="E87" s="1"/>
      <c r="F87" s="4"/>
      <c r="G87" s="4"/>
      <c r="H87" s="42"/>
    </row>
    <row r="88" spans="2:8" ht="12.75" customHeight="1" x14ac:dyDescent="0.2">
      <c r="B88" s="199"/>
      <c r="C88" s="111"/>
      <c r="D88" s="111"/>
      <c r="E88" s="4"/>
      <c r="F88" s="4"/>
      <c r="G88" s="4"/>
      <c r="H88" s="42"/>
    </row>
    <row r="89" spans="2:8" s="24" customFormat="1" ht="12.75" customHeight="1" x14ac:dyDescent="0.2">
      <c r="B89" s="378" t="s">
        <v>28</v>
      </c>
      <c r="C89" s="375" t="s">
        <v>29</v>
      </c>
      <c r="D89" s="111"/>
      <c r="E89" s="4"/>
      <c r="F89" s="4"/>
      <c r="G89" s="4"/>
      <c r="H89" s="42"/>
    </row>
    <row r="90" spans="2:8" s="24" customFormat="1" ht="12.75" customHeight="1" x14ac:dyDescent="0.2">
      <c r="B90" s="378" t="s">
        <v>382</v>
      </c>
      <c r="C90" s="375"/>
      <c r="D90" s="111"/>
      <c r="E90" s="4"/>
      <c r="F90" s="4"/>
      <c r="G90" s="4"/>
      <c r="H90" s="42"/>
    </row>
    <row r="91" spans="2:8" s="24" customFormat="1" ht="12.75" customHeight="1" x14ac:dyDescent="0.2">
      <c r="B91" s="378" t="s">
        <v>47</v>
      </c>
      <c r="C91" s="375" t="s">
        <v>48</v>
      </c>
      <c r="D91" s="111"/>
      <c r="E91" s="4"/>
      <c r="F91" s="4"/>
      <c r="G91" s="4"/>
      <c r="H91" s="42"/>
    </row>
    <row r="92" spans="2:8" ht="12.75" customHeight="1" x14ac:dyDescent="0.2">
      <c r="B92" s="379" t="s">
        <v>40</v>
      </c>
      <c r="C92" s="375" t="s">
        <v>41</v>
      </c>
      <c r="D92" s="111"/>
      <c r="E92" s="111"/>
      <c r="F92" s="111"/>
      <c r="G92" s="111"/>
      <c r="H92" s="144"/>
    </row>
    <row r="93" spans="2:8" ht="12.75" customHeight="1" thickBot="1" x14ac:dyDescent="0.25">
      <c r="B93" s="150"/>
      <c r="C93" s="151"/>
      <c r="D93" s="151"/>
      <c r="E93" s="152"/>
      <c r="F93" s="153"/>
      <c r="G93" s="151"/>
      <c r="H93" s="154"/>
    </row>
    <row r="94" spans="2:8" ht="12.75" customHeight="1" x14ac:dyDescent="0.2">
      <c r="E94" s="17"/>
    </row>
    <row r="95" spans="2:8" ht="12.75" customHeight="1" x14ac:dyDescent="0.2"/>
    <row r="96" spans="2:8"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opLeftCell="B1" zoomScale="90" zoomScaleNormal="90" workbookViewId="0">
      <selection activeCell="G67" sqref="G67"/>
    </sheetView>
  </sheetViews>
  <sheetFormatPr defaultRowHeight="12.75" x14ac:dyDescent="0.2"/>
  <cols>
    <col min="1" max="1" width="8.5703125" style="324" hidden="1" customWidth="1"/>
    <col min="2" max="2" width="6.140625" style="127" customWidth="1"/>
    <col min="3" max="3" width="66.42578125" style="127" customWidth="1"/>
    <col min="4" max="4" width="21.140625" style="324" customWidth="1"/>
    <col min="5" max="5" width="15.7109375" style="324" customWidth="1"/>
    <col min="6" max="6" width="15.42578125" style="324" customWidth="1"/>
    <col min="7" max="7" width="17.85546875" style="324" customWidth="1"/>
    <col min="8" max="8" width="10.7109375" style="324" bestFit="1" customWidth="1"/>
    <col min="9" max="9" width="10" style="324" bestFit="1" customWidth="1"/>
    <col min="10" max="16384" width="9.140625" style="324"/>
  </cols>
  <sheetData>
    <row r="1" spans="1:8" x14ac:dyDescent="0.2">
      <c r="B1" s="406" t="s">
        <v>0</v>
      </c>
      <c r="C1" s="407"/>
      <c r="D1" s="407"/>
      <c r="E1" s="407"/>
      <c r="F1" s="407"/>
      <c r="G1" s="407"/>
      <c r="H1" s="408"/>
    </row>
    <row r="2" spans="1:8" x14ac:dyDescent="0.2">
      <c r="B2" s="91"/>
      <c r="H2" s="325"/>
    </row>
    <row r="3" spans="1:8" x14ac:dyDescent="0.2">
      <c r="B3" s="409" t="s">
        <v>1</v>
      </c>
      <c r="C3" s="410"/>
      <c r="D3" s="410"/>
      <c r="E3" s="410"/>
      <c r="F3" s="410"/>
      <c r="G3" s="410"/>
      <c r="H3" s="411"/>
    </row>
    <row r="4" spans="1:8" x14ac:dyDescent="0.2">
      <c r="B4" s="409" t="s">
        <v>2</v>
      </c>
      <c r="C4" s="410"/>
      <c r="D4" s="410"/>
      <c r="E4" s="410"/>
      <c r="F4" s="410"/>
      <c r="G4" s="410"/>
      <c r="H4" s="411"/>
    </row>
    <row r="5" spans="1:8" ht="15" customHeight="1" x14ac:dyDescent="0.2">
      <c r="B5" s="400" t="s">
        <v>161</v>
      </c>
      <c r="C5" s="401"/>
      <c r="D5" s="401"/>
      <c r="E5" s="401"/>
      <c r="F5" s="401"/>
      <c r="G5" s="401"/>
      <c r="H5" s="402"/>
    </row>
    <row r="6" spans="1:8" x14ac:dyDescent="0.2">
      <c r="B6" s="400"/>
      <c r="C6" s="401"/>
      <c r="D6" s="401"/>
      <c r="E6" s="401"/>
      <c r="F6" s="401"/>
      <c r="G6" s="401"/>
      <c r="H6" s="402"/>
    </row>
    <row r="7" spans="1:8" x14ac:dyDescent="0.2">
      <c r="B7" s="91"/>
      <c r="H7" s="325"/>
    </row>
    <row r="8" spans="1:8" x14ac:dyDescent="0.2">
      <c r="B8" s="412" t="s">
        <v>110</v>
      </c>
      <c r="C8" s="413"/>
      <c r="D8" s="413"/>
      <c r="E8" s="413"/>
      <c r="F8" s="413"/>
      <c r="G8" s="413"/>
      <c r="H8" s="414"/>
    </row>
    <row r="9" spans="1:8" ht="7.5" customHeight="1" x14ac:dyDescent="0.2">
      <c r="B9" s="91"/>
      <c r="H9" s="325"/>
    </row>
    <row r="10" spans="1:8" ht="13.5" customHeight="1" x14ac:dyDescent="0.2">
      <c r="B10" s="415" t="str">
        <f>"Monthly Portfolio Statement of the Quantum Liquid Fund for the period ended "&amp;TEXT(Index!C23,"mmmmmmmmmm dd, yyyy")</f>
        <v>Monthly Portfolio Statement of the Quantum Liquid Fund for the period ended November 30, 2015</v>
      </c>
      <c r="C10" s="416"/>
      <c r="D10" s="416"/>
      <c r="E10" s="416"/>
      <c r="F10" s="416"/>
      <c r="G10" s="416"/>
      <c r="H10" s="417"/>
    </row>
    <row r="11" spans="1:8" ht="13.5" thickBot="1" x14ac:dyDescent="0.25">
      <c r="B11" s="93"/>
      <c r="C11" s="139"/>
      <c r="D11" s="326"/>
      <c r="E11" s="326"/>
      <c r="F11" s="326"/>
      <c r="G11" s="326"/>
      <c r="H11" s="327"/>
    </row>
    <row r="12" spans="1:8" x14ac:dyDescent="0.2">
      <c r="B12" s="328" t="s">
        <v>3</v>
      </c>
      <c r="C12" s="329" t="s">
        <v>4</v>
      </c>
      <c r="D12" s="330" t="s">
        <v>120</v>
      </c>
      <c r="E12" s="329" t="s">
        <v>42</v>
      </c>
      <c r="F12" s="329" t="s">
        <v>5</v>
      </c>
      <c r="G12" s="331" t="s">
        <v>174</v>
      </c>
      <c r="H12" s="332" t="s">
        <v>6</v>
      </c>
    </row>
    <row r="13" spans="1:8" x14ac:dyDescent="0.2">
      <c r="B13" s="96"/>
      <c r="C13" s="333"/>
      <c r="D13" s="140"/>
      <c r="E13" s="333"/>
      <c r="F13" s="333"/>
      <c r="G13" s="334"/>
      <c r="H13" s="335"/>
    </row>
    <row r="14" spans="1:8" x14ac:dyDescent="0.2">
      <c r="A14" s="324" t="s">
        <v>182</v>
      </c>
      <c r="B14" s="96"/>
      <c r="C14" s="336" t="s">
        <v>94</v>
      </c>
      <c r="D14" s="140"/>
      <c r="E14" s="333"/>
      <c r="F14" s="333"/>
      <c r="G14" s="334"/>
      <c r="H14" s="335"/>
    </row>
    <row r="15" spans="1:8" x14ac:dyDescent="0.2">
      <c r="B15" s="96" t="s">
        <v>7</v>
      </c>
      <c r="C15" s="337" t="s">
        <v>8</v>
      </c>
      <c r="D15" s="140"/>
      <c r="E15" s="333"/>
      <c r="F15" s="105" t="s">
        <v>9</v>
      </c>
      <c r="G15" s="105" t="s">
        <v>9</v>
      </c>
      <c r="H15" s="209" t="s">
        <v>9</v>
      </c>
    </row>
    <row r="16" spans="1:8" x14ac:dyDescent="0.2">
      <c r="B16" s="96" t="s">
        <v>10</v>
      </c>
      <c r="C16" s="337" t="s">
        <v>11</v>
      </c>
      <c r="D16" s="140"/>
      <c r="E16" s="338"/>
      <c r="F16" s="105" t="s">
        <v>9</v>
      </c>
      <c r="G16" s="105" t="s">
        <v>9</v>
      </c>
      <c r="H16" s="209" t="s">
        <v>9</v>
      </c>
    </row>
    <row r="17" spans="1:9" x14ac:dyDescent="0.2">
      <c r="B17" s="96" t="s">
        <v>12</v>
      </c>
      <c r="C17" s="336" t="s">
        <v>13</v>
      </c>
      <c r="D17" s="140"/>
      <c r="E17" s="284"/>
      <c r="F17" s="105" t="s">
        <v>9</v>
      </c>
      <c r="G17" s="105" t="s">
        <v>9</v>
      </c>
      <c r="H17" s="209" t="s">
        <v>9</v>
      </c>
    </row>
    <row r="18" spans="1:9" x14ac:dyDescent="0.2">
      <c r="B18" s="103"/>
      <c r="C18" s="333"/>
      <c r="D18" s="141"/>
      <c r="E18" s="284"/>
      <c r="F18" s="105"/>
      <c r="G18" s="334"/>
      <c r="H18" s="339"/>
    </row>
    <row r="19" spans="1:9" x14ac:dyDescent="0.2">
      <c r="B19" s="96"/>
      <c r="C19" s="336" t="s">
        <v>99</v>
      </c>
      <c r="D19" s="140"/>
      <c r="E19" s="338"/>
      <c r="F19" s="102"/>
      <c r="G19" s="102" t="s">
        <v>9</v>
      </c>
      <c r="H19" s="122" t="s">
        <v>9</v>
      </c>
    </row>
    <row r="20" spans="1:9" ht="15" customHeight="1" x14ac:dyDescent="0.2">
      <c r="B20" s="96"/>
      <c r="C20" s="333"/>
      <c r="D20" s="140"/>
      <c r="E20" s="338"/>
      <c r="F20" s="333"/>
      <c r="G20" s="334"/>
      <c r="H20" s="339"/>
    </row>
    <row r="21" spans="1:9" s="340" customFormat="1" ht="15" customHeight="1" x14ac:dyDescent="0.2">
      <c r="B21" s="96"/>
      <c r="C21" s="50" t="s">
        <v>55</v>
      </c>
      <c r="D21" s="140"/>
      <c r="E21" s="338"/>
      <c r="F21" s="333"/>
      <c r="G21" s="334"/>
      <c r="H21" s="339"/>
    </row>
    <row r="22" spans="1:9" s="340" customFormat="1" ht="15" customHeight="1" x14ac:dyDescent="0.2">
      <c r="B22" s="96"/>
      <c r="C22" s="50"/>
      <c r="D22" s="140"/>
      <c r="E22" s="338"/>
      <c r="F22" s="333"/>
      <c r="G22" s="334"/>
      <c r="H22" s="339"/>
    </row>
    <row r="23" spans="1:9" s="340" customFormat="1" ht="15" customHeight="1" x14ac:dyDescent="0.2">
      <c r="B23" s="96" t="s">
        <v>7</v>
      </c>
      <c r="C23" s="50" t="s">
        <v>197</v>
      </c>
      <c r="D23" s="140"/>
      <c r="E23" s="158"/>
      <c r="F23" s="341"/>
      <c r="G23" s="334"/>
      <c r="H23" s="339"/>
    </row>
    <row r="24" spans="1:9" ht="15" customHeight="1" x14ac:dyDescent="0.2">
      <c r="A24" s="324" t="str">
        <f>$A$14&amp;D24</f>
        <v>QLFINE112A16HH3</v>
      </c>
      <c r="B24" s="103">
        <v>1</v>
      </c>
      <c r="C24" s="333" t="s">
        <v>384</v>
      </c>
      <c r="D24" s="333" t="s">
        <v>336</v>
      </c>
      <c r="E24" s="158" t="s">
        <v>338</v>
      </c>
      <c r="F24" s="115">
        <v>500</v>
      </c>
      <c r="G24" s="342">
        <v>499.06</v>
      </c>
      <c r="H24" s="339">
        <v>8.7800000000000003E-2</v>
      </c>
      <c r="I24" s="343"/>
    </row>
    <row r="25" spans="1:9" ht="15" customHeight="1" x14ac:dyDescent="0.2">
      <c r="A25" s="324" t="str">
        <f>$A$14&amp;D25</f>
        <v>QLFINE112A16IW0</v>
      </c>
      <c r="B25" s="103">
        <v>2</v>
      </c>
      <c r="C25" s="333" t="s">
        <v>385</v>
      </c>
      <c r="D25" s="333" t="s">
        <v>355</v>
      </c>
      <c r="E25" s="158" t="s">
        <v>228</v>
      </c>
      <c r="F25" s="115">
        <v>500</v>
      </c>
      <c r="G25" s="342">
        <v>494.88</v>
      </c>
      <c r="H25" s="339">
        <v>8.7099999999999997E-2</v>
      </c>
      <c r="I25" s="343"/>
    </row>
    <row r="26" spans="1:9" ht="15" customHeight="1" x14ac:dyDescent="0.2">
      <c r="B26" s="103"/>
      <c r="C26" s="333"/>
      <c r="D26" s="333"/>
      <c r="E26" s="256"/>
      <c r="F26" s="115"/>
      <c r="G26" s="344"/>
      <c r="H26" s="339"/>
    </row>
    <row r="27" spans="1:9" ht="15" customHeight="1" x14ac:dyDescent="0.2">
      <c r="B27" s="103"/>
      <c r="C27" s="345" t="s">
        <v>242</v>
      </c>
      <c r="D27" s="333"/>
      <c r="E27" s="256"/>
      <c r="F27" s="172"/>
      <c r="G27" s="294">
        <v>993.94</v>
      </c>
      <c r="H27" s="200">
        <v>0.1749</v>
      </c>
    </row>
    <row r="28" spans="1:9" ht="15" customHeight="1" x14ac:dyDescent="0.2">
      <c r="B28" s="103"/>
      <c r="C28" s="345"/>
      <c r="D28" s="333"/>
      <c r="E28" s="256"/>
      <c r="F28" s="172"/>
      <c r="G28" s="294"/>
      <c r="H28" s="200"/>
    </row>
    <row r="29" spans="1:9" ht="15" customHeight="1" x14ac:dyDescent="0.2">
      <c r="B29" s="96" t="s">
        <v>10</v>
      </c>
      <c r="C29" s="50" t="s">
        <v>361</v>
      </c>
      <c r="D29" s="333"/>
      <c r="E29" s="256"/>
      <c r="F29" s="172"/>
      <c r="G29" s="294"/>
      <c r="H29" s="200"/>
    </row>
    <row r="30" spans="1:9" ht="15" customHeight="1" x14ac:dyDescent="0.2">
      <c r="A30" s="324" t="str">
        <f>$A$14&amp;D30</f>
        <v>QLFINE261F14871</v>
      </c>
      <c r="B30" s="103">
        <v>1</v>
      </c>
      <c r="C30" s="333" t="s">
        <v>357</v>
      </c>
      <c r="D30" s="333" t="s">
        <v>356</v>
      </c>
      <c r="E30" s="158" t="s">
        <v>228</v>
      </c>
      <c r="F30" s="115">
        <v>200</v>
      </c>
      <c r="G30" s="342">
        <v>988.31</v>
      </c>
      <c r="H30" s="339">
        <v>0.1739</v>
      </c>
    </row>
    <row r="31" spans="1:9" ht="15" customHeight="1" x14ac:dyDescent="0.2">
      <c r="B31" s="103"/>
      <c r="C31" s="345"/>
      <c r="D31" s="333"/>
      <c r="E31" s="256"/>
      <c r="F31" s="172"/>
      <c r="G31" s="294"/>
      <c r="H31" s="200"/>
    </row>
    <row r="32" spans="1:9" ht="15" customHeight="1" x14ac:dyDescent="0.2">
      <c r="B32" s="103"/>
      <c r="C32" s="345" t="s">
        <v>362</v>
      </c>
      <c r="D32" s="333"/>
      <c r="E32" s="256"/>
      <c r="F32" s="172"/>
      <c r="G32" s="294">
        <v>988.31</v>
      </c>
      <c r="H32" s="381">
        <v>0.1739</v>
      </c>
    </row>
    <row r="33" spans="1:8" ht="15" customHeight="1" x14ac:dyDescent="0.2">
      <c r="B33" s="103"/>
      <c r="C33" s="345"/>
      <c r="D33" s="333"/>
      <c r="E33" s="256"/>
      <c r="F33" s="172"/>
      <c r="G33" s="294"/>
      <c r="H33" s="200"/>
    </row>
    <row r="34" spans="1:8" x14ac:dyDescent="0.2">
      <c r="B34" s="96" t="s">
        <v>12</v>
      </c>
      <c r="C34" s="347" t="s">
        <v>210</v>
      </c>
      <c r="D34" s="333"/>
      <c r="E34" s="158"/>
      <c r="F34" s="115"/>
      <c r="G34" s="344"/>
      <c r="H34" s="339"/>
    </row>
    <row r="35" spans="1:8" x14ac:dyDescent="0.2">
      <c r="A35" s="324" t="str">
        <f>$A$14&amp;D35</f>
        <v>QLFIN002015X324</v>
      </c>
      <c r="B35" s="195">
        <v>1</v>
      </c>
      <c r="C35" s="333" t="s">
        <v>378</v>
      </c>
      <c r="D35" s="333" t="s">
        <v>358</v>
      </c>
      <c r="E35" s="160" t="s">
        <v>200</v>
      </c>
      <c r="F35" s="115">
        <v>1000000</v>
      </c>
      <c r="G35" s="342">
        <v>987.46</v>
      </c>
      <c r="H35" s="339">
        <v>0.17369999999999999</v>
      </c>
    </row>
    <row r="36" spans="1:8" x14ac:dyDescent="0.2">
      <c r="A36" s="324" t="str">
        <f>$A$14&amp;D36</f>
        <v>QLFIN002015X233</v>
      </c>
      <c r="B36" s="195">
        <v>2</v>
      </c>
      <c r="C36" s="333" t="s">
        <v>320</v>
      </c>
      <c r="D36" s="333" t="s">
        <v>319</v>
      </c>
      <c r="E36" s="160" t="s">
        <v>200</v>
      </c>
      <c r="F36" s="115">
        <v>500000</v>
      </c>
      <c r="G36" s="342">
        <v>499.81</v>
      </c>
      <c r="H36" s="339">
        <v>8.7900000000000006E-2</v>
      </c>
    </row>
    <row r="37" spans="1:8" x14ac:dyDescent="0.2">
      <c r="A37" s="324" t="str">
        <f>$A$14&amp;D37</f>
        <v>QLFIN002015X241</v>
      </c>
      <c r="B37" s="195">
        <v>3</v>
      </c>
      <c r="C37" s="333" t="s">
        <v>322</v>
      </c>
      <c r="D37" s="333" t="s">
        <v>321</v>
      </c>
      <c r="E37" s="160" t="s">
        <v>200</v>
      </c>
      <c r="F37" s="115">
        <v>500000</v>
      </c>
      <c r="G37" s="342">
        <v>499.16</v>
      </c>
      <c r="H37" s="339">
        <v>8.7800000000000003E-2</v>
      </c>
    </row>
    <row r="38" spans="1:8" x14ac:dyDescent="0.2">
      <c r="A38" s="324" t="str">
        <f>$A$14&amp;D38</f>
        <v>QLFIN002015X258</v>
      </c>
      <c r="B38" s="195">
        <v>4</v>
      </c>
      <c r="C38" s="333" t="s">
        <v>324</v>
      </c>
      <c r="D38" s="333" t="s">
        <v>323</v>
      </c>
      <c r="E38" s="160" t="s">
        <v>200</v>
      </c>
      <c r="F38" s="115">
        <v>500000</v>
      </c>
      <c r="G38" s="342">
        <v>498.4</v>
      </c>
      <c r="H38" s="339">
        <v>8.77E-2</v>
      </c>
    </row>
    <row r="39" spans="1:8" x14ac:dyDescent="0.2">
      <c r="A39" s="324" t="str">
        <f>$A$14&amp;D39</f>
        <v>QLFIN002015Y066</v>
      </c>
      <c r="B39" s="195">
        <v>5</v>
      </c>
      <c r="C39" s="333" t="s">
        <v>379</v>
      </c>
      <c r="D39" s="333" t="s">
        <v>335</v>
      </c>
      <c r="E39" s="160" t="s">
        <v>200</v>
      </c>
      <c r="F39" s="115">
        <v>50000</v>
      </c>
      <c r="G39" s="342">
        <v>49.85</v>
      </c>
      <c r="H39" s="339">
        <v>8.8000000000000005E-3</v>
      </c>
    </row>
    <row r="40" spans="1:8" x14ac:dyDescent="0.2">
      <c r="B40" s="195"/>
      <c r="C40" s="346"/>
      <c r="D40" s="333"/>
      <c r="E40" s="160"/>
      <c r="F40" s="198"/>
      <c r="G40" s="348"/>
      <c r="H40" s="339"/>
    </row>
    <row r="41" spans="1:8" x14ac:dyDescent="0.2">
      <c r="B41" s="349"/>
      <c r="C41" s="345" t="s">
        <v>245</v>
      </c>
      <c r="D41" s="333"/>
      <c r="E41" s="333"/>
      <c r="F41" s="333"/>
      <c r="G41" s="350">
        <v>2534.6799999999998</v>
      </c>
      <c r="H41" s="351">
        <v>0.44589999999999996</v>
      </c>
    </row>
    <row r="42" spans="1:8" x14ac:dyDescent="0.2">
      <c r="B42" s="349"/>
      <c r="C42" s="345"/>
      <c r="D42" s="333"/>
      <c r="E42" s="333"/>
      <c r="F42" s="333"/>
      <c r="G42" s="352"/>
      <c r="H42" s="351"/>
    </row>
    <row r="43" spans="1:8" x14ac:dyDescent="0.2">
      <c r="A43" s="324" t="s">
        <v>363</v>
      </c>
      <c r="B43" s="96" t="s">
        <v>215</v>
      </c>
      <c r="C43" s="12" t="s">
        <v>95</v>
      </c>
      <c r="D43" s="12"/>
      <c r="E43" s="333"/>
      <c r="F43" s="333"/>
      <c r="G43" s="342">
        <v>1163.22</v>
      </c>
      <c r="H43" s="339">
        <v>0.20469999999999999</v>
      </c>
    </row>
    <row r="44" spans="1:8" x14ac:dyDescent="0.2">
      <c r="B44" s="103"/>
      <c r="C44" s="333"/>
      <c r="D44" s="333"/>
      <c r="E44" s="104"/>
      <c r="F44" s="104"/>
      <c r="G44" s="334"/>
      <c r="H44" s="339"/>
    </row>
    <row r="45" spans="1:8" x14ac:dyDescent="0.2">
      <c r="B45" s="103"/>
      <c r="C45" s="336" t="s">
        <v>97</v>
      </c>
      <c r="D45" s="336"/>
      <c r="E45" s="104"/>
      <c r="F45" s="353"/>
      <c r="G45" s="354">
        <v>5680.15</v>
      </c>
      <c r="H45" s="377">
        <v>0.99939999999999984</v>
      </c>
    </row>
    <row r="46" spans="1:8" x14ac:dyDescent="0.2">
      <c r="B46" s="103"/>
      <c r="C46" s="336"/>
      <c r="D46" s="336"/>
      <c r="E46" s="104"/>
      <c r="F46" s="353"/>
      <c r="G46" s="353"/>
      <c r="H46" s="355"/>
    </row>
    <row r="47" spans="1:8" x14ac:dyDescent="0.2">
      <c r="B47" s="103"/>
      <c r="C47" s="336" t="s">
        <v>96</v>
      </c>
      <c r="D47" s="336"/>
      <c r="E47" s="104"/>
      <c r="F47" s="104"/>
      <c r="G47" s="334"/>
      <c r="H47" s="339"/>
    </row>
    <row r="48" spans="1:8" x14ac:dyDescent="0.2">
      <c r="B48" s="103"/>
      <c r="C48" s="333" t="s">
        <v>43</v>
      </c>
      <c r="D48" s="333"/>
      <c r="E48" s="333"/>
      <c r="F48" s="333"/>
      <c r="G48" s="356">
        <v>3.0799999999999272</v>
      </c>
      <c r="H48" s="370">
        <v>6.0000000000015596E-4</v>
      </c>
    </row>
    <row r="49" spans="1:9" x14ac:dyDescent="0.2">
      <c r="B49" s="220"/>
      <c r="C49" s="357"/>
      <c r="D49" s="357"/>
      <c r="E49" s="222"/>
      <c r="F49" s="222"/>
      <c r="G49" s="358"/>
      <c r="H49" s="359"/>
    </row>
    <row r="50" spans="1:9" ht="13.5" thickBot="1" x14ac:dyDescent="0.25">
      <c r="A50" s="324" t="s">
        <v>310</v>
      </c>
      <c r="B50" s="225"/>
      <c r="C50" s="360" t="s">
        <v>14</v>
      </c>
      <c r="D50" s="360"/>
      <c r="E50" s="361"/>
      <c r="F50" s="361"/>
      <c r="G50" s="361">
        <v>5683.23</v>
      </c>
      <c r="H50" s="362">
        <v>1</v>
      </c>
      <c r="I50" s="363"/>
    </row>
    <row r="51" spans="1:9" s="340" customFormat="1" x14ac:dyDescent="0.2">
      <c r="B51" s="364"/>
      <c r="C51" s="324"/>
      <c r="D51" s="324"/>
      <c r="E51" s="324"/>
      <c r="F51" s="324"/>
      <c r="G51" s="324"/>
      <c r="H51" s="325"/>
    </row>
    <row r="52" spans="1:9" x14ac:dyDescent="0.2">
      <c r="B52" s="364" t="s">
        <v>15</v>
      </c>
      <c r="C52" s="324"/>
      <c r="H52" s="325"/>
    </row>
    <row r="53" spans="1:9" x14ac:dyDescent="0.2">
      <c r="B53" s="364" t="s">
        <v>16</v>
      </c>
      <c r="C53" s="324" t="s">
        <v>386</v>
      </c>
      <c r="H53" s="325"/>
    </row>
    <row r="54" spans="1:9" x14ac:dyDescent="0.2">
      <c r="B54" s="364" t="s">
        <v>17</v>
      </c>
      <c r="C54" s="324" t="s">
        <v>227</v>
      </c>
      <c r="H54" s="325"/>
    </row>
    <row r="55" spans="1:9" x14ac:dyDescent="0.2">
      <c r="B55" s="364" t="s">
        <v>18</v>
      </c>
      <c r="C55" s="324" t="s">
        <v>19</v>
      </c>
      <c r="G55" s="365"/>
      <c r="H55" s="366"/>
    </row>
    <row r="56" spans="1:9" ht="28.5" customHeight="1" x14ac:dyDescent="0.2">
      <c r="B56" s="364"/>
      <c r="C56" s="285" t="s">
        <v>199</v>
      </c>
      <c r="D56" s="380" t="s">
        <v>387</v>
      </c>
      <c r="E56" s="365"/>
      <c r="F56" s="365"/>
      <c r="G56" s="365"/>
      <c r="H56" s="366"/>
    </row>
    <row r="57" spans="1:9" x14ac:dyDescent="0.2">
      <c r="A57" s="324" t="s">
        <v>300</v>
      </c>
      <c r="B57" s="364"/>
      <c r="C57" s="367" t="s">
        <v>44</v>
      </c>
      <c r="D57" s="383">
        <v>20.6371</v>
      </c>
      <c r="E57" s="365"/>
      <c r="F57" s="365"/>
      <c r="G57" s="365"/>
      <c r="H57" s="366"/>
    </row>
    <row r="58" spans="1:9" x14ac:dyDescent="0.2">
      <c r="A58" s="324" t="s">
        <v>301</v>
      </c>
      <c r="B58" s="364"/>
      <c r="C58" s="368" t="s">
        <v>332</v>
      </c>
      <c r="D58" s="383">
        <v>10.0113</v>
      </c>
      <c r="E58" s="365"/>
      <c r="F58" s="365"/>
      <c r="G58" s="365"/>
      <c r="H58" s="366"/>
    </row>
    <row r="59" spans="1:9" x14ac:dyDescent="0.2">
      <c r="A59" s="324" t="s">
        <v>299</v>
      </c>
      <c r="B59" s="364"/>
      <c r="C59" s="367" t="s">
        <v>45</v>
      </c>
      <c r="D59" s="383">
        <v>10.0045</v>
      </c>
      <c r="E59" s="365"/>
      <c r="F59" s="365"/>
      <c r="G59" s="365"/>
      <c r="H59" s="366"/>
    </row>
    <row r="60" spans="1:9" x14ac:dyDescent="0.2">
      <c r="B60" s="364"/>
      <c r="C60" s="365"/>
      <c r="D60" s="365"/>
      <c r="E60" s="365"/>
      <c r="F60" s="365"/>
      <c r="G60" s="365"/>
      <c r="H60" s="366"/>
    </row>
    <row r="61" spans="1:9" x14ac:dyDescent="0.2">
      <c r="B61" s="364" t="s">
        <v>23</v>
      </c>
      <c r="C61" s="365" t="s">
        <v>405</v>
      </c>
      <c r="D61" s="365"/>
      <c r="E61" s="365"/>
      <c r="F61" s="365"/>
      <c r="G61" s="365"/>
      <c r="H61" s="366"/>
    </row>
    <row r="62" spans="1:9" x14ac:dyDescent="0.2">
      <c r="B62" s="364"/>
      <c r="C62" s="365" t="s">
        <v>333</v>
      </c>
      <c r="D62" s="365"/>
      <c r="E62" s="365"/>
      <c r="F62" s="365"/>
      <c r="G62" s="365"/>
      <c r="H62" s="366"/>
    </row>
    <row r="63" spans="1:9" ht="39" customHeight="1" x14ac:dyDescent="0.2">
      <c r="B63" s="184"/>
      <c r="C63" s="285" t="s">
        <v>46</v>
      </c>
      <c r="D63" s="286" t="s">
        <v>98</v>
      </c>
      <c r="E63" s="390" t="s">
        <v>163</v>
      </c>
      <c r="F63" s="391"/>
      <c r="G63" s="309"/>
      <c r="H63" s="310"/>
    </row>
    <row r="64" spans="1:9" s="185" customFormat="1" ht="15.75" customHeight="1" x14ac:dyDescent="0.25">
      <c r="B64" s="184"/>
      <c r="C64" s="287"/>
      <c r="D64" s="287"/>
      <c r="E64" s="288" t="s">
        <v>60</v>
      </c>
      <c r="F64" s="288" t="s">
        <v>61</v>
      </c>
      <c r="G64" s="309"/>
      <c r="H64" s="310"/>
    </row>
    <row r="65" spans="2:8" x14ac:dyDescent="0.2">
      <c r="B65" s="364"/>
      <c r="C65" s="305">
        <v>42334</v>
      </c>
      <c r="D65" s="383">
        <v>10.004099999999999</v>
      </c>
      <c r="E65" s="384">
        <v>4.0923960000000002E-2</v>
      </c>
      <c r="F65" s="384">
        <v>3.7606800000000003E-2</v>
      </c>
      <c r="G65" s="365"/>
      <c r="H65" s="366"/>
    </row>
    <row r="66" spans="2:8" ht="30.75" customHeight="1" x14ac:dyDescent="0.2">
      <c r="B66" s="364"/>
      <c r="C66" s="392" t="s">
        <v>113</v>
      </c>
      <c r="D66" s="392"/>
      <c r="E66" s="392"/>
      <c r="F66" s="392"/>
      <c r="G66" s="392"/>
      <c r="H66" s="393"/>
    </row>
    <row r="67" spans="2:8" s="237" customFormat="1" ht="16.5" customHeight="1" x14ac:dyDescent="0.25">
      <c r="B67" s="235" t="s">
        <v>24</v>
      </c>
      <c r="C67" s="311" t="s">
        <v>388</v>
      </c>
      <c r="D67" s="312"/>
      <c r="E67" s="312"/>
      <c r="F67" s="312"/>
      <c r="G67" s="312"/>
      <c r="H67" s="313"/>
    </row>
    <row r="68" spans="2:8" x14ac:dyDescent="0.2">
      <c r="B68" s="364" t="s">
        <v>25</v>
      </c>
      <c r="C68" s="365" t="s">
        <v>389</v>
      </c>
      <c r="D68" s="365"/>
      <c r="E68" s="365"/>
      <c r="F68" s="365"/>
      <c r="G68" s="365"/>
      <c r="H68" s="366"/>
    </row>
    <row r="69" spans="2:8" ht="13.5" customHeight="1" x14ac:dyDescent="0.2">
      <c r="B69" s="364" t="s">
        <v>26</v>
      </c>
      <c r="C69" s="365" t="s">
        <v>393</v>
      </c>
      <c r="D69" s="365"/>
      <c r="E69" s="365"/>
      <c r="F69" s="365"/>
      <c r="G69" s="365"/>
      <c r="H69" s="366"/>
    </row>
    <row r="70" spans="2:8" ht="12.75" customHeight="1" x14ac:dyDescent="0.2">
      <c r="B70" s="364" t="s">
        <v>27</v>
      </c>
      <c r="C70" s="365" t="s">
        <v>225</v>
      </c>
      <c r="D70" s="365"/>
      <c r="E70" s="365"/>
      <c r="F70" s="365"/>
      <c r="G70" s="365"/>
      <c r="H70" s="366"/>
    </row>
    <row r="71" spans="2:8" ht="12.75" customHeight="1" x14ac:dyDescent="0.2">
      <c r="B71" s="364" t="s">
        <v>37</v>
      </c>
      <c r="C71" s="385" t="s">
        <v>407</v>
      </c>
      <c r="D71" s="365"/>
      <c r="E71" s="365"/>
      <c r="F71" s="365"/>
      <c r="G71" s="365"/>
      <c r="H71" s="366"/>
    </row>
    <row r="72" spans="2:8" x14ac:dyDescent="0.2">
      <c r="B72" s="364" t="s">
        <v>53</v>
      </c>
      <c r="C72" s="365" t="s">
        <v>226</v>
      </c>
      <c r="D72" s="365"/>
      <c r="E72" s="365"/>
      <c r="F72" s="365"/>
      <c r="G72" s="365"/>
      <c r="H72" s="366"/>
    </row>
    <row r="73" spans="2:8" x14ac:dyDescent="0.2">
      <c r="B73" s="364" t="s">
        <v>54</v>
      </c>
      <c r="C73" s="365" t="s">
        <v>223</v>
      </c>
      <c r="D73" s="365"/>
      <c r="E73" s="365"/>
      <c r="F73" s="365"/>
      <c r="G73" s="365"/>
      <c r="H73" s="366"/>
    </row>
    <row r="74" spans="2:8" x14ac:dyDescent="0.2">
      <c r="B74" s="364" t="s">
        <v>109</v>
      </c>
      <c r="C74" s="385" t="s">
        <v>408</v>
      </c>
      <c r="D74" s="385"/>
      <c r="E74" s="385"/>
      <c r="H74" s="325"/>
    </row>
    <row r="75" spans="2:8" x14ac:dyDescent="0.2">
      <c r="B75" s="364"/>
      <c r="C75" s="324"/>
      <c r="H75" s="325"/>
    </row>
    <row r="76" spans="2:8" x14ac:dyDescent="0.2">
      <c r="B76" s="364" t="s">
        <v>52</v>
      </c>
      <c r="C76" s="324"/>
      <c r="H76" s="325"/>
    </row>
    <row r="77" spans="2:8" ht="13.5" thickBot="1" x14ac:dyDescent="0.25">
      <c r="B77" s="369" t="s">
        <v>334</v>
      </c>
      <c r="C77" s="326"/>
      <c r="D77" s="326"/>
      <c r="E77" s="326"/>
      <c r="F77" s="326"/>
      <c r="G77" s="326"/>
      <c r="H77" s="327"/>
    </row>
  </sheetData>
  <mergeCells count="6">
    <mergeCell ref="B10:H10"/>
    <mergeCell ref="B5:H6"/>
    <mergeCell ref="B1:H1"/>
    <mergeCell ref="B3:H3"/>
    <mergeCell ref="B4:H4"/>
    <mergeCell ref="B8:H8"/>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B64" zoomScale="90" zoomScaleNormal="90" workbookViewId="0">
      <selection activeCell="C22" sqref="C22"/>
    </sheetView>
  </sheetViews>
  <sheetFormatPr defaultRowHeight="12.75" x14ac:dyDescent="0.2"/>
  <cols>
    <col min="1" max="1" width="17.5703125" style="90" hidden="1" customWidth="1"/>
    <col min="2" max="2" width="4.140625" style="127" customWidth="1"/>
    <col min="3" max="3" width="66.42578125" style="127" customWidth="1"/>
    <col min="4" max="4" width="21.140625" style="90" customWidth="1"/>
    <col min="5" max="5" width="15.7109375" style="90" customWidth="1"/>
    <col min="6" max="6" width="15.42578125" style="90" customWidth="1"/>
    <col min="7" max="7" width="17.85546875" style="90" customWidth="1"/>
    <col min="8" max="8" width="10.7109375" style="90" bestFit="1" customWidth="1"/>
    <col min="9" max="16384" width="9.140625" style="90"/>
  </cols>
  <sheetData>
    <row r="1" spans="1:8" x14ac:dyDescent="0.2">
      <c r="B1" s="406" t="s">
        <v>0</v>
      </c>
      <c r="C1" s="407"/>
      <c r="D1" s="407"/>
      <c r="E1" s="407"/>
      <c r="F1" s="407"/>
      <c r="G1" s="407"/>
      <c r="H1" s="408"/>
    </row>
    <row r="2" spans="1:8" x14ac:dyDescent="0.2">
      <c r="B2" s="91"/>
      <c r="H2" s="92"/>
    </row>
    <row r="3" spans="1:8" x14ac:dyDescent="0.2">
      <c r="B3" s="409" t="s">
        <v>1</v>
      </c>
      <c r="C3" s="410"/>
      <c r="D3" s="410"/>
      <c r="E3" s="410"/>
      <c r="F3" s="410"/>
      <c r="G3" s="410"/>
      <c r="H3" s="411"/>
    </row>
    <row r="4" spans="1:8" x14ac:dyDescent="0.2">
      <c r="B4" s="409" t="s">
        <v>2</v>
      </c>
      <c r="C4" s="410"/>
      <c r="D4" s="410"/>
      <c r="E4" s="410"/>
      <c r="F4" s="410"/>
      <c r="G4" s="410"/>
      <c r="H4" s="411"/>
    </row>
    <row r="5" spans="1:8" ht="15" customHeight="1" x14ac:dyDescent="0.2">
      <c r="B5" s="400" t="s">
        <v>169</v>
      </c>
      <c r="C5" s="401"/>
      <c r="D5" s="401"/>
      <c r="E5" s="401"/>
      <c r="F5" s="401"/>
      <c r="G5" s="401"/>
      <c r="H5" s="402"/>
    </row>
    <row r="6" spans="1:8" x14ac:dyDescent="0.2">
      <c r="B6" s="400"/>
      <c r="C6" s="401"/>
      <c r="D6" s="401"/>
      <c r="E6" s="401"/>
      <c r="F6" s="401"/>
      <c r="G6" s="401"/>
      <c r="H6" s="402"/>
    </row>
    <row r="7" spans="1:8" x14ac:dyDescent="0.2">
      <c r="B7" s="91"/>
      <c r="H7" s="92"/>
    </row>
    <row r="8" spans="1:8" x14ac:dyDescent="0.2">
      <c r="B8" s="412" t="s">
        <v>316</v>
      </c>
      <c r="C8" s="413"/>
      <c r="D8" s="413"/>
      <c r="E8" s="413"/>
      <c r="F8" s="413"/>
      <c r="G8" s="413"/>
      <c r="H8" s="414"/>
    </row>
    <row r="9" spans="1:8" ht="7.5" customHeight="1" x14ac:dyDescent="0.2">
      <c r="B9" s="91"/>
      <c r="H9" s="92"/>
    </row>
    <row r="10" spans="1:8" ht="13.5" customHeight="1" x14ac:dyDescent="0.2">
      <c r="B10" s="422" t="str">
        <f>"Monthly Portfolio Statement of the Quantum Dynamic Bond Fund for the period ended "&amp;TEXT(Index!C23,"mmmmmmmmmm dd, yyyy")</f>
        <v>Monthly Portfolio Statement of the Quantum Dynamic Bond Fund for the period ended November 30, 2015</v>
      </c>
      <c r="C10" s="423"/>
      <c r="D10" s="423"/>
      <c r="E10" s="423"/>
      <c r="F10" s="423"/>
      <c r="G10" s="423"/>
      <c r="H10" s="424"/>
    </row>
    <row r="11" spans="1:8" ht="13.5" thickBot="1" x14ac:dyDescent="0.25">
      <c r="B11" s="93"/>
      <c r="C11" s="139"/>
      <c r="D11" s="94"/>
      <c r="E11" s="94"/>
      <c r="F11" s="94"/>
      <c r="G11" s="94"/>
      <c r="H11" s="95"/>
    </row>
    <row r="12" spans="1:8" ht="38.25" x14ac:dyDescent="0.2">
      <c r="B12" s="279" t="s">
        <v>3</v>
      </c>
      <c r="C12" s="280" t="s">
        <v>4</v>
      </c>
      <c r="D12" s="281" t="s">
        <v>120</v>
      </c>
      <c r="E12" s="280" t="s">
        <v>42</v>
      </c>
      <c r="F12" s="280" t="s">
        <v>5</v>
      </c>
      <c r="G12" s="282" t="s">
        <v>174</v>
      </c>
      <c r="H12" s="283" t="s">
        <v>6</v>
      </c>
    </row>
    <row r="13" spans="1:8" x14ac:dyDescent="0.2">
      <c r="B13" s="96"/>
      <c r="C13" s="97"/>
      <c r="D13" s="140"/>
      <c r="E13" s="97"/>
      <c r="F13" s="97"/>
      <c r="G13" s="98"/>
      <c r="H13" s="99"/>
    </row>
    <row r="14" spans="1:8" x14ac:dyDescent="0.2">
      <c r="A14" s="90" t="s">
        <v>284</v>
      </c>
      <c r="B14" s="96"/>
      <c r="C14" s="100" t="s">
        <v>94</v>
      </c>
      <c r="D14" s="140"/>
      <c r="E14" s="97"/>
      <c r="F14" s="97"/>
      <c r="G14" s="98"/>
      <c r="H14" s="99"/>
    </row>
    <row r="15" spans="1:8" x14ac:dyDescent="0.2">
      <c r="B15" s="96" t="s">
        <v>7</v>
      </c>
      <c r="C15" s="101" t="s">
        <v>8</v>
      </c>
      <c r="D15" s="140"/>
      <c r="E15" s="97"/>
      <c r="F15" s="105" t="s">
        <v>9</v>
      </c>
      <c r="G15" s="105" t="s">
        <v>9</v>
      </c>
      <c r="H15" s="209" t="s">
        <v>9</v>
      </c>
    </row>
    <row r="16" spans="1:8" x14ac:dyDescent="0.2">
      <c r="B16" s="96"/>
      <c r="C16" s="101"/>
      <c r="D16" s="140"/>
      <c r="E16" s="97"/>
      <c r="F16" s="105"/>
      <c r="G16" s="105"/>
      <c r="H16" s="209"/>
    </row>
    <row r="17" spans="1:8" x14ac:dyDescent="0.2">
      <c r="B17" s="96" t="s">
        <v>262</v>
      </c>
      <c r="C17" s="100" t="s">
        <v>288</v>
      </c>
      <c r="D17" s="140"/>
      <c r="E17" s="97"/>
      <c r="F17" s="105"/>
      <c r="G17" s="105"/>
      <c r="H17" s="209"/>
    </row>
    <row r="18" spans="1:8" x14ac:dyDescent="0.2">
      <c r="A18" s="90" t="str">
        <f>$A$14&amp;D18</f>
        <v>QDBFIN0020150028</v>
      </c>
      <c r="B18" s="103">
        <v>1</v>
      </c>
      <c r="C18" s="97" t="s">
        <v>282</v>
      </c>
      <c r="D18" s="211" t="s">
        <v>283</v>
      </c>
      <c r="E18" s="160" t="s">
        <v>200</v>
      </c>
      <c r="F18" s="292">
        <v>3000000</v>
      </c>
      <c r="G18" s="163">
        <v>2986.5</v>
      </c>
      <c r="H18" s="106">
        <v>0.89539999999999997</v>
      </c>
    </row>
    <row r="19" spans="1:8" x14ac:dyDescent="0.2">
      <c r="A19" s="90" t="str">
        <f>$A$14&amp;D19</f>
        <v>QDBFIN0020140052</v>
      </c>
      <c r="B19" s="103">
        <v>2</v>
      </c>
      <c r="C19" s="97" t="s">
        <v>318</v>
      </c>
      <c r="D19" s="211" t="s">
        <v>317</v>
      </c>
      <c r="E19" s="160" t="s">
        <v>200</v>
      </c>
      <c r="F19" s="292">
        <v>8900</v>
      </c>
      <c r="G19" s="163">
        <v>9.09</v>
      </c>
      <c r="H19" s="106">
        <v>2.7000000000000001E-3</v>
      </c>
    </row>
    <row r="20" spans="1:8" x14ac:dyDescent="0.2">
      <c r="B20" s="103"/>
      <c r="C20" s="97"/>
      <c r="D20" s="211"/>
      <c r="E20" s="160"/>
      <c r="F20" s="292"/>
      <c r="G20" s="163"/>
      <c r="H20" s="106"/>
    </row>
    <row r="21" spans="1:8" x14ac:dyDescent="0.2">
      <c r="B21" s="96" t="s">
        <v>10</v>
      </c>
      <c r="C21" s="101" t="s">
        <v>11</v>
      </c>
      <c r="D21" s="140"/>
      <c r="E21" s="257"/>
      <c r="F21" s="105" t="s">
        <v>9</v>
      </c>
      <c r="G21" s="105" t="s">
        <v>9</v>
      </c>
      <c r="H21" s="209" t="s">
        <v>9</v>
      </c>
    </row>
    <row r="22" spans="1:8" x14ac:dyDescent="0.2">
      <c r="B22" s="96" t="s">
        <v>12</v>
      </c>
      <c r="C22" s="100" t="s">
        <v>13</v>
      </c>
      <c r="D22" s="140"/>
      <c r="E22" s="258"/>
      <c r="F22" s="105" t="s">
        <v>9</v>
      </c>
      <c r="G22" s="105" t="s">
        <v>9</v>
      </c>
      <c r="H22" s="209" t="s">
        <v>9</v>
      </c>
    </row>
    <row r="23" spans="1:8" x14ac:dyDescent="0.2">
      <c r="B23" s="103"/>
      <c r="C23" s="97"/>
      <c r="D23" s="141"/>
      <c r="E23" s="258"/>
      <c r="F23" s="105"/>
      <c r="G23" s="98"/>
      <c r="H23" s="106"/>
    </row>
    <row r="24" spans="1:8" x14ac:dyDescent="0.2">
      <c r="B24" s="96"/>
      <c r="C24" s="100" t="s">
        <v>99</v>
      </c>
      <c r="D24" s="140"/>
      <c r="E24" s="257"/>
      <c r="F24" s="102"/>
      <c r="G24" s="102">
        <v>2995.59</v>
      </c>
      <c r="H24" s="202">
        <v>0.89810000000000001</v>
      </c>
    </row>
    <row r="25" spans="1:8" x14ac:dyDescent="0.2">
      <c r="B25" s="96"/>
      <c r="C25" s="97"/>
      <c r="D25" s="140"/>
      <c r="E25" s="257"/>
      <c r="F25" s="97"/>
      <c r="G25" s="98"/>
      <c r="H25" s="106"/>
    </row>
    <row r="26" spans="1:8" s="108" customFormat="1" x14ac:dyDescent="0.2">
      <c r="B26" s="96"/>
      <c r="C26" s="21" t="s">
        <v>55</v>
      </c>
      <c r="D26" s="140"/>
      <c r="E26" s="257"/>
      <c r="F26" s="97"/>
      <c r="G26" s="98"/>
      <c r="H26" s="106"/>
    </row>
    <row r="27" spans="1:8" s="108" customFormat="1" x14ac:dyDescent="0.2">
      <c r="B27" s="96"/>
      <c r="C27" s="21"/>
      <c r="D27" s="140"/>
      <c r="E27" s="257"/>
      <c r="F27" s="97"/>
      <c r="G27" s="98"/>
      <c r="H27" s="106"/>
    </row>
    <row r="28" spans="1:8" x14ac:dyDescent="0.2">
      <c r="B28" s="96" t="s">
        <v>7</v>
      </c>
      <c r="C28" s="161" t="s">
        <v>210</v>
      </c>
      <c r="D28" s="97"/>
      <c r="E28" s="158"/>
      <c r="F28" s="115"/>
      <c r="G28" s="159"/>
      <c r="H28" s="106"/>
    </row>
    <row r="29" spans="1:8" x14ac:dyDescent="0.2">
      <c r="A29" s="90" t="str">
        <f>$A$14&amp;D29</f>
        <v>QDBFIN002015Y066</v>
      </c>
      <c r="B29" s="195">
        <v>1</v>
      </c>
      <c r="C29" s="97" t="s">
        <v>379</v>
      </c>
      <c r="D29" s="97" t="s">
        <v>335</v>
      </c>
      <c r="E29" s="160" t="s">
        <v>200</v>
      </c>
      <c r="F29" s="292">
        <v>50000</v>
      </c>
      <c r="G29" s="163">
        <v>49.85</v>
      </c>
      <c r="H29" s="106">
        <v>1.49E-2</v>
      </c>
    </row>
    <row r="30" spans="1:8" x14ac:dyDescent="0.2">
      <c r="B30" s="195"/>
      <c r="C30" s="97"/>
      <c r="D30" s="97"/>
      <c r="E30" s="160"/>
      <c r="F30" s="115"/>
      <c r="G30" s="197"/>
      <c r="H30" s="106"/>
    </row>
    <row r="31" spans="1:8" x14ac:dyDescent="0.2">
      <c r="B31" s="201"/>
      <c r="C31" s="171" t="s">
        <v>245</v>
      </c>
      <c r="D31" s="97"/>
      <c r="E31" s="97"/>
      <c r="F31" s="97"/>
      <c r="G31" s="196">
        <v>49.85</v>
      </c>
      <c r="H31" s="202">
        <v>1.49E-2</v>
      </c>
    </row>
    <row r="32" spans="1:8" x14ac:dyDescent="0.2">
      <c r="B32" s="201"/>
      <c r="C32" s="171"/>
      <c r="D32" s="97"/>
      <c r="E32" s="97"/>
      <c r="F32" s="97"/>
      <c r="G32" s="196"/>
      <c r="H32" s="202"/>
    </row>
    <row r="33" spans="1:8" x14ac:dyDescent="0.2">
      <c r="A33" s="290" t="s">
        <v>364</v>
      </c>
      <c r="B33" s="96" t="s">
        <v>10</v>
      </c>
      <c r="C33" s="9" t="s">
        <v>95</v>
      </c>
      <c r="D33" s="9"/>
      <c r="E33" s="97"/>
      <c r="F33" s="97"/>
      <c r="G33" s="175">
        <v>241.35</v>
      </c>
      <c r="H33" s="174">
        <v>7.2400000000000006E-2</v>
      </c>
    </row>
    <row r="34" spans="1:8" x14ac:dyDescent="0.2">
      <c r="B34" s="103"/>
      <c r="C34" s="97"/>
      <c r="D34" s="97"/>
      <c r="E34" s="104"/>
      <c r="F34" s="104"/>
      <c r="G34" s="98"/>
      <c r="H34" s="106"/>
    </row>
    <row r="35" spans="1:8" x14ac:dyDescent="0.2">
      <c r="B35" s="103"/>
      <c r="C35" s="100" t="s">
        <v>97</v>
      </c>
      <c r="D35" s="100"/>
      <c r="E35" s="104"/>
      <c r="F35" s="107"/>
      <c r="G35" s="107">
        <v>291.2</v>
      </c>
      <c r="H35" s="202">
        <v>8.7300000000000003E-2</v>
      </c>
    </row>
    <row r="36" spans="1:8" x14ac:dyDescent="0.2">
      <c r="B36" s="103"/>
      <c r="C36" s="100"/>
      <c r="D36" s="100"/>
      <c r="E36" s="104"/>
      <c r="F36" s="107"/>
      <c r="G36" s="107"/>
      <c r="H36" s="202"/>
    </row>
    <row r="37" spans="1:8" x14ac:dyDescent="0.2">
      <c r="B37" s="103"/>
      <c r="C37" s="100" t="s">
        <v>96</v>
      </c>
      <c r="D37" s="100"/>
      <c r="E37" s="104"/>
      <c r="F37" s="104"/>
      <c r="G37" s="98"/>
      <c r="H37" s="106"/>
    </row>
    <row r="38" spans="1:8" x14ac:dyDescent="0.2">
      <c r="B38" s="103"/>
      <c r="C38" s="97" t="s">
        <v>43</v>
      </c>
      <c r="D38" s="97"/>
      <c r="E38" s="97"/>
      <c r="F38" s="97"/>
      <c r="G38" s="186">
        <v>48.570000000000164</v>
      </c>
      <c r="H38" s="291">
        <v>1.46E-2</v>
      </c>
    </row>
    <row r="39" spans="1:8" x14ac:dyDescent="0.2">
      <c r="B39" s="220"/>
      <c r="C39" s="221"/>
      <c r="D39" s="221"/>
      <c r="E39" s="222"/>
      <c r="F39" s="222"/>
      <c r="G39" s="223"/>
      <c r="H39" s="224"/>
    </row>
    <row r="40" spans="1:8" ht="13.5" thickBot="1" x14ac:dyDescent="0.25">
      <c r="A40" s="90" t="s">
        <v>311</v>
      </c>
      <c r="B40" s="225"/>
      <c r="C40" s="226" t="s">
        <v>14</v>
      </c>
      <c r="D40" s="226"/>
      <c r="E40" s="227"/>
      <c r="F40" s="227"/>
      <c r="G40" s="175">
        <v>3335.36</v>
      </c>
      <c r="H40" s="228">
        <v>1</v>
      </c>
    </row>
    <row r="41" spans="1:8" s="108" customFormat="1" x14ac:dyDescent="0.2">
      <c r="B41" s="109"/>
      <c r="C41" s="90"/>
      <c r="D41" s="90"/>
      <c r="E41" s="90"/>
      <c r="F41" s="90"/>
      <c r="G41" s="90"/>
      <c r="H41" s="92"/>
    </row>
    <row r="42" spans="1:8" x14ac:dyDescent="0.2">
      <c r="B42" s="109" t="s">
        <v>15</v>
      </c>
      <c r="C42" s="90"/>
      <c r="H42" s="92"/>
    </row>
    <row r="43" spans="1:8" x14ac:dyDescent="0.2">
      <c r="B43" s="109" t="s">
        <v>16</v>
      </c>
      <c r="C43" s="90" t="s">
        <v>386</v>
      </c>
      <c r="H43" s="92"/>
    </row>
    <row r="44" spans="1:8" x14ac:dyDescent="0.2">
      <c r="B44" s="109" t="s">
        <v>17</v>
      </c>
      <c r="C44" s="90" t="s">
        <v>227</v>
      </c>
      <c r="H44" s="92"/>
    </row>
    <row r="45" spans="1:8" x14ac:dyDescent="0.2">
      <c r="B45" s="109" t="s">
        <v>18</v>
      </c>
      <c r="C45" s="90" t="s">
        <v>19</v>
      </c>
      <c r="G45" s="156"/>
      <c r="H45" s="157"/>
    </row>
    <row r="46" spans="1:8" ht="25.5" x14ac:dyDescent="0.2">
      <c r="B46" s="109"/>
      <c r="C46" s="188" t="s">
        <v>199</v>
      </c>
      <c r="D46" s="302" t="s">
        <v>387</v>
      </c>
      <c r="G46" s="156"/>
      <c r="H46" s="157"/>
    </row>
    <row r="47" spans="1:8" x14ac:dyDescent="0.2">
      <c r="A47" s="90" t="s">
        <v>296</v>
      </c>
      <c r="B47" s="109"/>
      <c r="C47" s="97" t="s">
        <v>44</v>
      </c>
      <c r="D47" s="298">
        <v>10.496600000000001</v>
      </c>
      <c r="G47" s="156"/>
      <c r="H47" s="157"/>
    </row>
    <row r="48" spans="1:8" x14ac:dyDescent="0.2">
      <c r="A48" s="90" t="s">
        <v>297</v>
      </c>
      <c r="B48" s="109"/>
      <c r="C48" s="295" t="s">
        <v>285</v>
      </c>
      <c r="D48" s="298">
        <v>10.0055</v>
      </c>
      <c r="G48" s="156"/>
      <c r="H48" s="157"/>
    </row>
    <row r="49" spans="2:8" x14ac:dyDescent="0.2">
      <c r="B49" s="109"/>
      <c r="C49" s="90"/>
      <c r="H49" s="92"/>
    </row>
    <row r="50" spans="2:8" x14ac:dyDescent="0.2">
      <c r="B50" s="109" t="s">
        <v>23</v>
      </c>
      <c r="C50" s="90" t="s">
        <v>405</v>
      </c>
      <c r="H50" s="92"/>
    </row>
    <row r="51" spans="2:8" x14ac:dyDescent="0.2">
      <c r="B51" s="109"/>
      <c r="C51" s="90" t="s">
        <v>286</v>
      </c>
      <c r="G51" s="156"/>
      <c r="H51" s="92"/>
    </row>
    <row r="52" spans="2:8" ht="25.5" x14ac:dyDescent="0.2">
      <c r="B52" s="184"/>
      <c r="C52" s="285" t="s">
        <v>46</v>
      </c>
      <c r="D52" s="286" t="s">
        <v>98</v>
      </c>
      <c r="E52" s="418" t="s">
        <v>163</v>
      </c>
      <c r="F52" s="419"/>
      <c r="G52" s="156"/>
      <c r="H52" s="92"/>
    </row>
    <row r="53" spans="2:8" s="185" customFormat="1" ht="15.75" customHeight="1" x14ac:dyDescent="0.2">
      <c r="B53" s="184"/>
      <c r="C53" s="287"/>
      <c r="D53" s="287"/>
      <c r="E53" s="288" t="s">
        <v>60</v>
      </c>
      <c r="F53" s="288" t="s">
        <v>61</v>
      </c>
      <c r="G53" s="156"/>
      <c r="H53" s="92"/>
    </row>
    <row r="54" spans="2:8" x14ac:dyDescent="0.2">
      <c r="B54" s="109"/>
      <c r="C54" s="305">
        <v>42334</v>
      </c>
      <c r="D54" s="298">
        <v>10.039999999999999</v>
      </c>
      <c r="E54" s="387">
        <v>2.5295209999999999E-2</v>
      </c>
      <c r="F54" s="387">
        <v>2.3244859999999999E-2</v>
      </c>
      <c r="G54" s="156"/>
      <c r="H54" s="289"/>
    </row>
    <row r="55" spans="2:8" ht="28.5" customHeight="1" x14ac:dyDescent="0.2">
      <c r="B55" s="109"/>
      <c r="C55" s="420" t="s">
        <v>113</v>
      </c>
      <c r="D55" s="420"/>
      <c r="E55" s="420"/>
      <c r="F55" s="420"/>
      <c r="G55" s="420"/>
      <c r="H55" s="421"/>
    </row>
    <row r="56" spans="2:8" s="237" customFormat="1" ht="16.5" customHeight="1" x14ac:dyDescent="0.25">
      <c r="B56" s="235" t="s">
        <v>24</v>
      </c>
      <c r="C56" s="236" t="s">
        <v>388</v>
      </c>
      <c r="H56" s="238"/>
    </row>
    <row r="57" spans="2:8" x14ac:dyDescent="0.2">
      <c r="B57" s="109" t="s">
        <v>25</v>
      </c>
      <c r="C57" s="90" t="s">
        <v>389</v>
      </c>
      <c r="H57" s="92"/>
    </row>
    <row r="58" spans="2:8" ht="13.5" customHeight="1" x14ac:dyDescent="0.2">
      <c r="B58" s="109" t="s">
        <v>26</v>
      </c>
      <c r="C58" s="90" t="s">
        <v>393</v>
      </c>
      <c r="H58" s="92"/>
    </row>
    <row r="59" spans="2:8" ht="12.75" customHeight="1" x14ac:dyDescent="0.2">
      <c r="B59" s="109" t="s">
        <v>27</v>
      </c>
      <c r="C59" s="90" t="s">
        <v>225</v>
      </c>
      <c r="H59" s="92"/>
    </row>
    <row r="60" spans="2:8" ht="12.75" customHeight="1" x14ac:dyDescent="0.2">
      <c r="B60" s="109" t="s">
        <v>37</v>
      </c>
      <c r="C60" s="386" t="s">
        <v>376</v>
      </c>
      <c r="H60" s="92"/>
    </row>
    <row r="61" spans="2:8" x14ac:dyDescent="0.2">
      <c r="B61" s="109" t="s">
        <v>53</v>
      </c>
      <c r="C61" s="90" t="s">
        <v>226</v>
      </c>
      <c r="H61" s="92"/>
    </row>
    <row r="62" spans="2:8" x14ac:dyDescent="0.2">
      <c r="B62" s="109" t="s">
        <v>54</v>
      </c>
      <c r="C62" s="90" t="s">
        <v>223</v>
      </c>
      <c r="H62" s="92"/>
    </row>
    <row r="63" spans="2:8" x14ac:dyDescent="0.2">
      <c r="B63" s="109" t="s">
        <v>109</v>
      </c>
      <c r="C63" s="386" t="s">
        <v>406</v>
      </c>
      <c r="D63" s="156"/>
      <c r="E63" s="156"/>
      <c r="H63" s="92"/>
    </row>
    <row r="64" spans="2:8" x14ac:dyDescent="0.2">
      <c r="B64" s="109"/>
      <c r="C64" s="90"/>
      <c r="H64" s="92"/>
    </row>
    <row r="65" spans="2:8" x14ac:dyDescent="0.2">
      <c r="B65" s="109" t="s">
        <v>52</v>
      </c>
      <c r="C65" s="90"/>
      <c r="H65" s="92"/>
    </row>
    <row r="66" spans="2:8" ht="13.5" thickBot="1" x14ac:dyDescent="0.25">
      <c r="B66" s="142" t="s">
        <v>334</v>
      </c>
      <c r="C66" s="94"/>
      <c r="D66" s="94"/>
      <c r="E66" s="94"/>
      <c r="F66" s="94"/>
      <c r="G66" s="94"/>
      <c r="H66" s="95"/>
    </row>
  </sheetData>
  <mergeCells count="8">
    <mergeCell ref="E52:F52"/>
    <mergeCell ref="C55:H55"/>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61" zoomScale="90" zoomScaleNormal="90" workbookViewId="0">
      <selection activeCell="E19" sqref="E19"/>
    </sheetView>
  </sheetViews>
  <sheetFormatPr defaultRowHeight="12.75" x14ac:dyDescent="0.2"/>
  <cols>
    <col min="1" max="1" width="7.85546875" style="2" hidden="1" customWidth="1"/>
    <col min="2" max="2" width="4.42578125" style="2" customWidth="1"/>
    <col min="3" max="3" width="53" style="2" customWidth="1"/>
    <col min="4" max="4" width="23" style="2" customWidth="1"/>
    <col min="5" max="5" width="21.42578125" style="2" customWidth="1"/>
    <col min="6" max="6" width="14.5703125" style="2" customWidth="1"/>
    <col min="7" max="16384" width="9.140625" style="2"/>
  </cols>
  <sheetData>
    <row r="1" spans="2:6" x14ac:dyDescent="0.2">
      <c r="B1" s="394" t="s">
        <v>0</v>
      </c>
      <c r="C1" s="395"/>
      <c r="D1" s="395"/>
      <c r="E1" s="395"/>
      <c r="F1" s="396"/>
    </row>
    <row r="2" spans="2:6" x14ac:dyDescent="0.2">
      <c r="B2" s="3"/>
      <c r="C2" s="4"/>
      <c r="D2" s="4"/>
      <c r="E2" s="4"/>
      <c r="F2" s="42"/>
    </row>
    <row r="3" spans="2:6" ht="14.25" customHeight="1" x14ac:dyDescent="0.2">
      <c r="B3" s="397" t="s">
        <v>1</v>
      </c>
      <c r="C3" s="398"/>
      <c r="D3" s="398"/>
      <c r="E3" s="398"/>
      <c r="F3" s="399"/>
    </row>
    <row r="4" spans="2:6" ht="15" customHeight="1" x14ac:dyDescent="0.2">
      <c r="B4" s="397" t="s">
        <v>2</v>
      </c>
      <c r="C4" s="398"/>
      <c r="D4" s="398"/>
      <c r="E4" s="398"/>
      <c r="F4" s="399"/>
    </row>
    <row r="5" spans="2:6" ht="15" customHeight="1" x14ac:dyDescent="0.2">
      <c r="B5" s="400" t="s">
        <v>217</v>
      </c>
      <c r="C5" s="401"/>
      <c r="D5" s="401"/>
      <c r="E5" s="401"/>
      <c r="F5" s="402"/>
    </row>
    <row r="6" spans="2:6" ht="15" customHeight="1" x14ac:dyDescent="0.2">
      <c r="B6" s="400"/>
      <c r="C6" s="401"/>
      <c r="D6" s="401"/>
      <c r="E6" s="401"/>
      <c r="F6" s="402"/>
    </row>
    <row r="7" spans="2:6" x14ac:dyDescent="0.2">
      <c r="B7" s="3"/>
      <c r="C7" s="4"/>
      <c r="D7" s="4"/>
      <c r="E7" s="4"/>
      <c r="F7" s="42"/>
    </row>
    <row r="8" spans="2:6" ht="12.75" customHeight="1" x14ac:dyDescent="0.2">
      <c r="B8" s="397" t="s">
        <v>114</v>
      </c>
      <c r="C8" s="398"/>
      <c r="D8" s="398"/>
      <c r="E8" s="398"/>
      <c r="F8" s="399"/>
    </row>
    <row r="9" spans="2:6" x14ac:dyDescent="0.2">
      <c r="B9" s="3"/>
      <c r="C9" s="43"/>
      <c r="D9" s="43"/>
      <c r="E9" s="4"/>
      <c r="F9" s="42"/>
    </row>
    <row r="10" spans="2:6" ht="14.25" customHeight="1" x14ac:dyDescent="0.2">
      <c r="B10" s="428" t="str">
        <f>"Monthly Portfolio Statement of the Quantum Gold Fund for the period ended "&amp;TEXT(Index!C23,"mmmmmmmmmm dd, yyyy")</f>
        <v>Monthly Portfolio Statement of the Quantum Gold Fund for the period ended November 30, 2015</v>
      </c>
      <c r="C10" s="429"/>
      <c r="D10" s="429"/>
      <c r="E10" s="429"/>
      <c r="F10" s="430"/>
    </row>
    <row r="11" spans="2:6" ht="12" customHeight="1" x14ac:dyDescent="0.2">
      <c r="B11" s="3"/>
      <c r="C11" s="43"/>
      <c r="D11" s="43"/>
      <c r="E11" s="4"/>
      <c r="F11" s="44"/>
    </row>
    <row r="12" spans="2:6" ht="25.5" x14ac:dyDescent="0.2">
      <c r="B12" s="278" t="s">
        <v>30</v>
      </c>
      <c r="C12" s="45" t="s">
        <v>103</v>
      </c>
      <c r="D12" s="45" t="s">
        <v>5</v>
      </c>
      <c r="E12" s="7" t="s">
        <v>174</v>
      </c>
      <c r="F12" s="46" t="s">
        <v>6</v>
      </c>
    </row>
    <row r="13" spans="2:6" x14ac:dyDescent="0.2">
      <c r="B13" s="47"/>
      <c r="C13" s="48"/>
      <c r="D13" s="48"/>
      <c r="E13" s="48"/>
      <c r="F13" s="49"/>
    </row>
    <row r="14" spans="2:6" x14ac:dyDescent="0.2">
      <c r="B14" s="47"/>
      <c r="C14" s="50" t="s">
        <v>31</v>
      </c>
      <c r="D14" s="50"/>
      <c r="E14" s="50"/>
      <c r="F14" s="51"/>
    </row>
    <row r="15" spans="2:6" x14ac:dyDescent="0.2">
      <c r="B15" s="246">
        <v>1</v>
      </c>
      <c r="C15" s="10" t="s">
        <v>240</v>
      </c>
      <c r="D15" s="176">
        <v>216</v>
      </c>
      <c r="E15" s="163">
        <v>5466.17</v>
      </c>
      <c r="F15" s="16">
        <v>0.99509999999999998</v>
      </c>
    </row>
    <row r="16" spans="2:6" x14ac:dyDescent="0.2">
      <c r="B16" s="246">
        <v>2</v>
      </c>
      <c r="C16" s="10" t="s">
        <v>206</v>
      </c>
      <c r="D16" s="176">
        <v>11</v>
      </c>
      <c r="E16" s="163">
        <v>27.95</v>
      </c>
      <c r="F16" s="16">
        <v>5.1000000000000004E-3</v>
      </c>
    </row>
    <row r="17" spans="2:6" x14ac:dyDescent="0.2">
      <c r="B17" s="246">
        <v>3</v>
      </c>
      <c r="C17" s="10" t="s">
        <v>205</v>
      </c>
      <c r="D17" s="176">
        <v>1</v>
      </c>
      <c r="E17" s="163">
        <v>2.5299999999999998</v>
      </c>
      <c r="F17" s="16">
        <v>5.0000000000000001E-4</v>
      </c>
    </row>
    <row r="18" spans="2:6" ht="12" customHeight="1" x14ac:dyDescent="0.2">
      <c r="B18" s="47"/>
      <c r="C18" s="10"/>
      <c r="D18" s="14"/>
      <c r="E18" s="15"/>
      <c r="F18" s="16"/>
    </row>
    <row r="19" spans="2:6" s="24" customFormat="1" x14ac:dyDescent="0.2">
      <c r="B19" s="53"/>
      <c r="C19" s="21" t="s">
        <v>50</v>
      </c>
      <c r="D19" s="113"/>
      <c r="E19" s="54">
        <v>5496.65</v>
      </c>
      <c r="F19" s="60">
        <v>1.0006999999999999</v>
      </c>
    </row>
    <row r="20" spans="2:6" s="24" customFormat="1" x14ac:dyDescent="0.2">
      <c r="B20" s="53"/>
      <c r="C20" s="21"/>
      <c r="D20" s="21"/>
      <c r="E20" s="55"/>
      <c r="F20" s="56"/>
    </row>
    <row r="21" spans="2:6" s="24" customFormat="1" x14ac:dyDescent="0.2">
      <c r="B21" s="53"/>
      <c r="C21" s="21" t="s">
        <v>56</v>
      </c>
      <c r="D21" s="21"/>
      <c r="E21" s="55"/>
      <c r="F21" s="56"/>
    </row>
    <row r="22" spans="2:6" s="24" customFormat="1" x14ac:dyDescent="0.2">
      <c r="B22" s="53"/>
      <c r="C22" s="21"/>
      <c r="D22" s="14"/>
      <c r="E22" s="15"/>
      <c r="F22" s="52"/>
    </row>
    <row r="23" spans="2:6" s="24" customFormat="1" x14ac:dyDescent="0.2">
      <c r="B23" s="53" t="s">
        <v>32</v>
      </c>
      <c r="C23" s="21" t="s">
        <v>8</v>
      </c>
      <c r="D23" s="213" t="s">
        <v>9</v>
      </c>
      <c r="E23" s="213" t="s">
        <v>9</v>
      </c>
      <c r="F23" s="214" t="s">
        <v>9</v>
      </c>
    </row>
    <row r="24" spans="2:6" s="24" customFormat="1" x14ac:dyDescent="0.2">
      <c r="B24" s="53" t="s">
        <v>33</v>
      </c>
      <c r="C24" s="21" t="s">
        <v>11</v>
      </c>
      <c r="D24" s="213" t="s">
        <v>9</v>
      </c>
      <c r="E24" s="213" t="s">
        <v>9</v>
      </c>
      <c r="F24" s="214" t="s">
        <v>9</v>
      </c>
    </row>
    <row r="25" spans="2:6" s="24" customFormat="1" x14ac:dyDescent="0.2">
      <c r="B25" s="53" t="s">
        <v>34</v>
      </c>
      <c r="C25" s="9" t="s">
        <v>13</v>
      </c>
      <c r="D25" s="213" t="s">
        <v>9</v>
      </c>
      <c r="E25" s="213" t="s">
        <v>9</v>
      </c>
      <c r="F25" s="214" t="s">
        <v>9</v>
      </c>
    </row>
    <row r="26" spans="2:6" s="24" customFormat="1" x14ac:dyDescent="0.2">
      <c r="B26" s="53"/>
      <c r="C26" s="21" t="s">
        <v>93</v>
      </c>
      <c r="D26" s="58"/>
      <c r="E26" s="58" t="s">
        <v>9</v>
      </c>
      <c r="F26" s="59" t="s">
        <v>9</v>
      </c>
    </row>
    <row r="27" spans="2:6" s="24" customFormat="1" x14ac:dyDescent="0.2">
      <c r="B27" s="53"/>
      <c r="C27" s="21"/>
      <c r="D27" s="21"/>
      <c r="E27" s="55"/>
      <c r="F27" s="56"/>
    </row>
    <row r="28" spans="2:6" s="24" customFormat="1" x14ac:dyDescent="0.2">
      <c r="B28" s="47"/>
      <c r="C28" s="21" t="s">
        <v>57</v>
      </c>
      <c r="D28" s="58"/>
      <c r="E28" s="58"/>
      <c r="F28" s="59"/>
    </row>
    <row r="29" spans="2:6" s="24" customFormat="1" x14ac:dyDescent="0.2">
      <c r="B29" s="47"/>
      <c r="C29" s="21"/>
      <c r="D29" s="58"/>
      <c r="E29" s="58"/>
      <c r="F29" s="59"/>
    </row>
    <row r="30" spans="2:6" s="24" customFormat="1" x14ac:dyDescent="0.2">
      <c r="B30" s="293" t="s">
        <v>7</v>
      </c>
      <c r="C30" s="9" t="s">
        <v>95</v>
      </c>
      <c r="D30" s="58"/>
      <c r="E30" s="175">
        <v>0.95</v>
      </c>
      <c r="F30" s="60">
        <v>2.0000000000000001E-4</v>
      </c>
    </row>
    <row r="31" spans="2:6" s="24" customFormat="1" x14ac:dyDescent="0.2">
      <c r="B31" s="47"/>
      <c r="C31" s="21"/>
      <c r="D31" s="21"/>
      <c r="E31" s="55"/>
      <c r="F31" s="56"/>
    </row>
    <row r="32" spans="2:6" s="24" customFormat="1" x14ac:dyDescent="0.2">
      <c r="B32" s="47"/>
      <c r="C32" s="9" t="s">
        <v>96</v>
      </c>
      <c r="D32" s="21"/>
      <c r="E32" s="55"/>
      <c r="F32" s="56"/>
    </row>
    <row r="33" spans="1:6" x14ac:dyDescent="0.2">
      <c r="B33" s="47"/>
      <c r="C33" s="14" t="s">
        <v>35</v>
      </c>
      <c r="D33" s="21"/>
      <c r="E33" s="175">
        <v>-4.5299999999997453</v>
      </c>
      <c r="F33" s="60">
        <v>-8.9999999999990088E-4</v>
      </c>
    </row>
    <row r="34" spans="1:6" x14ac:dyDescent="0.2">
      <c r="B34" s="47"/>
      <c r="C34" s="21"/>
      <c r="D34" s="21"/>
      <c r="E34" s="15"/>
      <c r="F34" s="52"/>
    </row>
    <row r="35" spans="1:6" x14ac:dyDescent="0.2">
      <c r="B35" s="47"/>
      <c r="C35" s="123" t="s">
        <v>14</v>
      </c>
      <c r="D35" s="61"/>
      <c r="E35" s="166">
        <v>5493.07</v>
      </c>
      <c r="F35" s="60">
        <v>1</v>
      </c>
    </row>
    <row r="36" spans="1:6" ht="13.5" thickBot="1" x14ac:dyDescent="0.25">
      <c r="B36" s="134"/>
      <c r="C36" s="135"/>
      <c r="D36" s="135"/>
      <c r="E36" s="136"/>
      <c r="F36" s="137"/>
    </row>
    <row r="37" spans="1:6" x14ac:dyDescent="0.2">
      <c r="B37" s="29"/>
      <c r="C37" s="30"/>
      <c r="D37" s="30"/>
      <c r="E37" s="31"/>
      <c r="F37" s="138"/>
    </row>
    <row r="38" spans="1:6" x14ac:dyDescent="0.2">
      <c r="B38" s="6" t="s">
        <v>15</v>
      </c>
      <c r="C38" s="43"/>
      <c r="D38" s="43"/>
      <c r="E38" s="63"/>
      <c r="F38" s="42"/>
    </row>
    <row r="39" spans="1:6" ht="13.5" customHeight="1" x14ac:dyDescent="0.2">
      <c r="B39" s="33" t="s">
        <v>16</v>
      </c>
      <c r="C39" s="425" t="s">
        <v>386</v>
      </c>
      <c r="D39" s="425"/>
      <c r="E39" s="425"/>
      <c r="F39" s="431"/>
    </row>
    <row r="40" spans="1:6" ht="14.25" customHeight="1" x14ac:dyDescent="0.2">
      <c r="B40" s="33" t="s">
        <v>17</v>
      </c>
      <c r="C40" s="4" t="s">
        <v>36</v>
      </c>
      <c r="D40" s="4"/>
      <c r="E40" s="63"/>
      <c r="F40" s="42"/>
    </row>
    <row r="41" spans="1:6" ht="25.5" x14ac:dyDescent="0.2">
      <c r="B41" s="33"/>
      <c r="C41" s="177" t="s">
        <v>20</v>
      </c>
      <c r="D41" s="217" t="s">
        <v>387</v>
      </c>
      <c r="E41" s="4"/>
      <c r="F41" s="144"/>
    </row>
    <row r="42" spans="1:6" x14ac:dyDescent="0.2">
      <c r="A42" s="2" t="s">
        <v>292</v>
      </c>
      <c r="B42" s="33"/>
      <c r="C42" s="212" t="s">
        <v>21</v>
      </c>
      <c r="D42" s="298">
        <v>1157.9879000000001</v>
      </c>
      <c r="E42" s="4"/>
      <c r="F42" s="144"/>
    </row>
    <row r="43" spans="1:6" ht="18.75" customHeight="1" x14ac:dyDescent="0.2">
      <c r="B43" s="64" t="s">
        <v>18</v>
      </c>
      <c r="C43" s="4" t="s">
        <v>388</v>
      </c>
      <c r="D43" s="126"/>
      <c r="E43" s="126"/>
      <c r="F43" s="144"/>
    </row>
    <row r="44" spans="1:6" ht="18.75" customHeight="1" x14ac:dyDescent="0.2">
      <c r="B44" s="64" t="s">
        <v>23</v>
      </c>
      <c r="C44" s="425" t="s">
        <v>389</v>
      </c>
      <c r="D44" s="425"/>
      <c r="E44" s="425"/>
      <c r="F44" s="42"/>
    </row>
    <row r="45" spans="1:6" ht="28.5" customHeight="1" x14ac:dyDescent="0.2">
      <c r="B45" s="34" t="s">
        <v>24</v>
      </c>
      <c r="C45" s="426" t="s">
        <v>390</v>
      </c>
      <c r="D45" s="426"/>
      <c r="E45" s="426"/>
      <c r="F45" s="427"/>
    </row>
    <row r="46" spans="1:6" ht="17.25" customHeight="1" x14ac:dyDescent="0.2">
      <c r="B46" s="110" t="s">
        <v>25</v>
      </c>
      <c r="C46" s="4" t="s">
        <v>224</v>
      </c>
      <c r="D46" s="35"/>
      <c r="E46" s="35"/>
      <c r="F46" s="36"/>
    </row>
    <row r="47" spans="1:6" ht="16.5" customHeight="1" x14ac:dyDescent="0.2">
      <c r="B47" s="110" t="s">
        <v>26</v>
      </c>
      <c r="C47" s="1" t="s">
        <v>371</v>
      </c>
      <c r="D47" s="35"/>
      <c r="E47" s="35"/>
      <c r="F47" s="36"/>
    </row>
    <row r="48" spans="1:6" ht="17.25" customHeight="1" x14ac:dyDescent="0.2">
      <c r="B48" s="110" t="s">
        <v>27</v>
      </c>
      <c r="C48" s="111" t="s">
        <v>222</v>
      </c>
      <c r="D48" s="35"/>
      <c r="E48" s="35"/>
      <c r="F48" s="36"/>
    </row>
    <row r="49" spans="2:6" ht="17.25" customHeight="1" x14ac:dyDescent="0.2">
      <c r="B49" s="110" t="s">
        <v>37</v>
      </c>
      <c r="C49" s="111" t="s">
        <v>223</v>
      </c>
      <c r="D49" s="35"/>
      <c r="E49" s="35"/>
      <c r="F49" s="36"/>
    </row>
    <row r="50" spans="2:6" ht="17.25" customHeight="1" x14ac:dyDescent="0.2">
      <c r="B50" s="110" t="s">
        <v>53</v>
      </c>
      <c r="C50" s="1" t="s">
        <v>391</v>
      </c>
      <c r="D50" s="35"/>
      <c r="E50" s="35"/>
      <c r="F50" s="36"/>
    </row>
    <row r="51" spans="2:6" ht="17.25" customHeight="1" x14ac:dyDescent="0.2">
      <c r="B51" s="110"/>
      <c r="C51" s="111"/>
      <c r="D51" s="35"/>
      <c r="E51" s="35"/>
      <c r="F51" s="36"/>
    </row>
    <row r="52" spans="2:6" ht="17.25" customHeight="1" thickBot="1" x14ac:dyDescent="0.25">
      <c r="B52" s="37" t="s">
        <v>47</v>
      </c>
      <c r="C52" s="38" t="s">
        <v>48</v>
      </c>
      <c r="D52" s="38"/>
      <c r="E52" s="38"/>
      <c r="F52" s="66"/>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B1" zoomScale="90" zoomScaleNormal="90" workbookViewId="0">
      <selection activeCell="C110" sqref="C110"/>
    </sheetView>
  </sheetViews>
  <sheetFormatPr defaultRowHeight="12.75" x14ac:dyDescent="0.2"/>
  <cols>
    <col min="1" max="1" width="11.28515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x14ac:dyDescent="0.2">
      <c r="B1" s="394" t="s">
        <v>0</v>
      </c>
      <c r="C1" s="395"/>
      <c r="D1" s="395"/>
      <c r="E1" s="434"/>
      <c r="F1" s="395"/>
      <c r="G1" s="395"/>
      <c r="H1" s="396"/>
    </row>
    <row r="2" spans="1:8" x14ac:dyDescent="0.2">
      <c r="B2" s="3"/>
      <c r="C2" s="4"/>
      <c r="D2" s="4"/>
      <c r="E2" s="4"/>
      <c r="F2" s="4"/>
      <c r="G2" s="63"/>
      <c r="H2" s="42"/>
    </row>
    <row r="3" spans="1:8" x14ac:dyDescent="0.2">
      <c r="B3" s="397" t="s">
        <v>1</v>
      </c>
      <c r="C3" s="398"/>
      <c r="D3" s="398"/>
      <c r="E3" s="435"/>
      <c r="F3" s="398"/>
      <c r="G3" s="398"/>
      <c r="H3" s="399"/>
    </row>
    <row r="4" spans="1:8" x14ac:dyDescent="0.2">
      <c r="B4" s="397" t="s">
        <v>2</v>
      </c>
      <c r="C4" s="398"/>
      <c r="D4" s="398"/>
      <c r="E4" s="435"/>
      <c r="F4" s="398"/>
      <c r="G4" s="398"/>
      <c r="H4" s="399"/>
    </row>
    <row r="5" spans="1:8" ht="15" customHeight="1" x14ac:dyDescent="0.2">
      <c r="B5" s="400" t="s">
        <v>162</v>
      </c>
      <c r="C5" s="401"/>
      <c r="D5" s="401"/>
      <c r="E5" s="401"/>
      <c r="F5" s="401"/>
      <c r="G5" s="401"/>
      <c r="H5" s="402"/>
    </row>
    <row r="6" spans="1:8" ht="15" customHeight="1" x14ac:dyDescent="0.2">
      <c r="B6" s="400"/>
      <c r="C6" s="401"/>
      <c r="D6" s="401"/>
      <c r="E6" s="401"/>
      <c r="F6" s="401"/>
      <c r="G6" s="401"/>
      <c r="H6" s="402"/>
    </row>
    <row r="7" spans="1:8" x14ac:dyDescent="0.2">
      <c r="B7" s="3"/>
      <c r="C7" s="4"/>
      <c r="D7" s="4"/>
      <c r="E7" s="4"/>
      <c r="F7" s="4"/>
      <c r="G7" s="63"/>
      <c r="H7" s="42"/>
    </row>
    <row r="8" spans="1:8" x14ac:dyDescent="0.2">
      <c r="B8" s="397" t="s">
        <v>111</v>
      </c>
      <c r="C8" s="398"/>
      <c r="D8" s="398"/>
      <c r="E8" s="435"/>
      <c r="F8" s="398"/>
      <c r="G8" s="398"/>
      <c r="H8" s="399"/>
    </row>
    <row r="9" spans="1:8" x14ac:dyDescent="0.2">
      <c r="B9" s="3"/>
      <c r="C9" s="4"/>
      <c r="D9" s="4"/>
      <c r="E9" s="4"/>
      <c r="F9" s="4"/>
      <c r="G9" s="63"/>
      <c r="H9" s="42"/>
    </row>
    <row r="10" spans="1:8" x14ac:dyDescent="0.2">
      <c r="B10" s="397" t="str">
        <f>"Monthly Portfolio Statement of the Quantum Index Fund for the period ended "&amp;TEXT(Index!C23,"mmmmmmmmmm dd, yyyy")</f>
        <v>Monthly Portfolio Statement of the Quantum Index Fund for the period ended November 30, 2015</v>
      </c>
      <c r="C10" s="398"/>
      <c r="D10" s="398"/>
      <c r="E10" s="435"/>
      <c r="F10" s="398"/>
      <c r="G10" s="398"/>
      <c r="H10" s="399"/>
    </row>
    <row r="11" spans="1:8" ht="13.5" thickBot="1" x14ac:dyDescent="0.25">
      <c r="B11" s="67"/>
      <c r="C11" s="38"/>
      <c r="D11" s="38"/>
      <c r="E11" s="38"/>
      <c r="F11" s="38"/>
      <c r="G11" s="68"/>
      <c r="H11" s="66"/>
    </row>
    <row r="12" spans="1:8" s="245" customFormat="1" ht="48" customHeight="1" x14ac:dyDescent="0.25">
      <c r="B12" s="239" t="s">
        <v>3</v>
      </c>
      <c r="C12" s="247" t="s">
        <v>4</v>
      </c>
      <c r="D12" s="241" t="s">
        <v>120</v>
      </c>
      <c r="E12" s="247" t="s">
        <v>38</v>
      </c>
      <c r="F12" s="247" t="s">
        <v>5</v>
      </c>
      <c r="G12" s="243" t="s">
        <v>174</v>
      </c>
      <c r="H12" s="244" t="s">
        <v>6</v>
      </c>
    </row>
    <row r="13" spans="1:8" x14ac:dyDescent="0.2">
      <c r="B13" s="47"/>
      <c r="C13" s="21"/>
      <c r="D13" s="133"/>
      <c r="E13" s="14"/>
      <c r="F13" s="14"/>
      <c r="G13" s="14"/>
      <c r="H13" s="62"/>
    </row>
    <row r="14" spans="1:8" x14ac:dyDescent="0.2">
      <c r="A14" s="2" t="s">
        <v>185</v>
      </c>
      <c r="B14" s="47"/>
      <c r="C14" s="21" t="s">
        <v>58</v>
      </c>
      <c r="D14" s="133"/>
      <c r="E14" s="14"/>
      <c r="F14" s="14"/>
      <c r="G14" s="14"/>
      <c r="H14" s="62"/>
    </row>
    <row r="15" spans="1:8" x14ac:dyDescent="0.2">
      <c r="B15" s="47"/>
      <c r="C15" s="50"/>
      <c r="D15" s="133"/>
      <c r="E15" s="165"/>
      <c r="F15" s="15"/>
      <c r="G15" s="14"/>
      <c r="H15" s="62"/>
    </row>
    <row r="16" spans="1:8" x14ac:dyDescent="0.2">
      <c r="B16" s="246" t="s">
        <v>7</v>
      </c>
      <c r="C16" s="21" t="s">
        <v>8</v>
      </c>
      <c r="D16" s="133"/>
      <c r="E16" s="15"/>
      <c r="F16" s="15"/>
      <c r="G16" s="14"/>
      <c r="H16" s="62"/>
    </row>
    <row r="17" spans="1:8" x14ac:dyDescent="0.2">
      <c r="B17" s="246"/>
      <c r="C17" s="21"/>
      <c r="D17" s="133"/>
      <c r="E17" s="15"/>
      <c r="F17" s="15"/>
      <c r="G17" s="14"/>
      <c r="H17" s="62"/>
    </row>
    <row r="18" spans="1:8" x14ac:dyDescent="0.2">
      <c r="A18" s="2" t="str">
        <f t="shared" ref="A18:A49" si="0">$A$14&amp;D18</f>
        <v>QIFINE009A01021</v>
      </c>
      <c r="B18" s="246">
        <v>1</v>
      </c>
      <c r="C18" s="207" t="s">
        <v>340</v>
      </c>
      <c r="D18" s="133" t="s">
        <v>122</v>
      </c>
      <c r="E18" s="163" t="s">
        <v>66</v>
      </c>
      <c r="F18" s="164">
        <v>2321</v>
      </c>
      <c r="G18" s="163">
        <v>25.25</v>
      </c>
      <c r="H18" s="16">
        <v>7.6700000000000004E-2</v>
      </c>
    </row>
    <row r="19" spans="1:8" x14ac:dyDescent="0.2">
      <c r="A19" s="2" t="str">
        <f t="shared" si="0"/>
        <v>QIFINE040A01026</v>
      </c>
      <c r="B19" s="246">
        <v>2</v>
      </c>
      <c r="C19" s="207" t="s">
        <v>348</v>
      </c>
      <c r="D19" s="133" t="s">
        <v>124</v>
      </c>
      <c r="E19" s="163" t="s">
        <v>67</v>
      </c>
      <c r="F19" s="164">
        <v>2290</v>
      </c>
      <c r="G19" s="163">
        <v>24.68</v>
      </c>
      <c r="H19" s="16">
        <v>7.4999999999999997E-2</v>
      </c>
    </row>
    <row r="20" spans="1:8" x14ac:dyDescent="0.2">
      <c r="A20" s="2" t="str">
        <f t="shared" si="0"/>
        <v>QIFINE154A01025</v>
      </c>
      <c r="B20" s="246">
        <v>3</v>
      </c>
      <c r="C20" s="207" t="s">
        <v>349</v>
      </c>
      <c r="D20" s="133" t="s">
        <v>156</v>
      </c>
      <c r="E20" s="163" t="s">
        <v>71</v>
      </c>
      <c r="F20" s="164">
        <v>6518</v>
      </c>
      <c r="G20" s="163">
        <v>22.33</v>
      </c>
      <c r="H20" s="16">
        <v>6.7799999999999999E-2</v>
      </c>
    </row>
    <row r="21" spans="1:8" x14ac:dyDescent="0.2">
      <c r="A21" s="2" t="str">
        <f t="shared" si="0"/>
        <v>QIFINE001A01036</v>
      </c>
      <c r="B21" s="246">
        <v>4</v>
      </c>
      <c r="C21" s="207" t="s">
        <v>342</v>
      </c>
      <c r="D21" s="133" t="s">
        <v>123</v>
      </c>
      <c r="E21" s="163" t="s">
        <v>68</v>
      </c>
      <c r="F21" s="164">
        <v>1832</v>
      </c>
      <c r="G21" s="163">
        <v>22.19</v>
      </c>
      <c r="H21" s="16">
        <v>6.7400000000000002E-2</v>
      </c>
    </row>
    <row r="22" spans="1:8" x14ac:dyDescent="0.2">
      <c r="A22" s="2" t="str">
        <f t="shared" si="0"/>
        <v>QIFINE090A01021</v>
      </c>
      <c r="B22" s="246">
        <v>5</v>
      </c>
      <c r="C22" s="207" t="s">
        <v>350</v>
      </c>
      <c r="D22" s="133" t="s">
        <v>247</v>
      </c>
      <c r="E22" s="163" t="s">
        <v>67</v>
      </c>
      <c r="F22" s="164">
        <v>6749</v>
      </c>
      <c r="G22" s="163">
        <v>18.54</v>
      </c>
      <c r="H22" s="16">
        <v>5.6300000000000003E-2</v>
      </c>
    </row>
    <row r="23" spans="1:8" x14ac:dyDescent="0.2">
      <c r="A23" s="2" t="str">
        <f t="shared" si="0"/>
        <v>QIFINE002A01018</v>
      </c>
      <c r="B23" s="246">
        <v>6</v>
      </c>
      <c r="C23" s="207" t="s">
        <v>351</v>
      </c>
      <c r="D23" s="133" t="s">
        <v>121</v>
      </c>
      <c r="E23" s="163" t="s">
        <v>87</v>
      </c>
      <c r="F23" s="164">
        <v>1918</v>
      </c>
      <c r="G23" s="163">
        <v>18.53</v>
      </c>
      <c r="H23" s="16">
        <v>5.6300000000000003E-2</v>
      </c>
    </row>
    <row r="24" spans="1:8" x14ac:dyDescent="0.2">
      <c r="A24" s="2" t="str">
        <f t="shared" si="0"/>
        <v>QIFINE467B01029</v>
      </c>
      <c r="B24" s="246">
        <v>7</v>
      </c>
      <c r="C24" s="207" t="s">
        <v>343</v>
      </c>
      <c r="D24" s="133" t="s">
        <v>126</v>
      </c>
      <c r="E24" s="163" t="s">
        <v>66</v>
      </c>
      <c r="F24" s="164">
        <v>596</v>
      </c>
      <c r="G24" s="163">
        <v>14.09</v>
      </c>
      <c r="H24" s="16">
        <v>4.2799999999999998E-2</v>
      </c>
    </row>
    <row r="25" spans="1:8" x14ac:dyDescent="0.2">
      <c r="A25" s="2" t="str">
        <f t="shared" si="0"/>
        <v>QIFINE018A01030</v>
      </c>
      <c r="B25" s="246">
        <v>8</v>
      </c>
      <c r="C25" s="207" t="s">
        <v>352</v>
      </c>
      <c r="D25" s="133" t="s">
        <v>125</v>
      </c>
      <c r="E25" s="163" t="s">
        <v>74</v>
      </c>
      <c r="F25" s="164">
        <v>951</v>
      </c>
      <c r="G25" s="163">
        <v>13.07</v>
      </c>
      <c r="H25" s="16">
        <v>3.9699999999999999E-2</v>
      </c>
    </row>
    <row r="26" spans="1:8" x14ac:dyDescent="0.2">
      <c r="A26" s="2" t="str">
        <f t="shared" si="0"/>
        <v>QIFINE155A01022</v>
      </c>
      <c r="B26" s="246">
        <v>9</v>
      </c>
      <c r="C26" s="207" t="s">
        <v>347</v>
      </c>
      <c r="D26" s="133" t="s">
        <v>129</v>
      </c>
      <c r="E26" s="163" t="s">
        <v>65</v>
      </c>
      <c r="F26" s="164">
        <v>2203</v>
      </c>
      <c r="G26" s="163">
        <v>9.32</v>
      </c>
      <c r="H26" s="16">
        <v>2.8299999999999999E-2</v>
      </c>
    </row>
    <row r="27" spans="1:8" x14ac:dyDescent="0.2">
      <c r="A27" s="2" t="str">
        <f t="shared" si="0"/>
        <v>QIFINE044A01036</v>
      </c>
      <c r="B27" s="246">
        <v>10</v>
      </c>
      <c r="C27" s="207" t="s">
        <v>353</v>
      </c>
      <c r="D27" s="133" t="s">
        <v>133</v>
      </c>
      <c r="E27" s="163" t="s">
        <v>88</v>
      </c>
      <c r="F27" s="164">
        <v>1267</v>
      </c>
      <c r="G27" s="163">
        <v>9.24</v>
      </c>
      <c r="H27" s="16">
        <v>2.81E-2</v>
      </c>
    </row>
    <row r="28" spans="1:8" x14ac:dyDescent="0.2">
      <c r="A28" s="2" t="str">
        <f t="shared" si="0"/>
        <v>QIFINE238A01034</v>
      </c>
      <c r="B28" s="246">
        <v>11</v>
      </c>
      <c r="C28" s="207" t="s">
        <v>287</v>
      </c>
      <c r="D28" s="133" t="s">
        <v>218</v>
      </c>
      <c r="E28" s="163" t="s">
        <v>67</v>
      </c>
      <c r="F28" s="164">
        <v>1956</v>
      </c>
      <c r="G28" s="163">
        <v>9.18</v>
      </c>
      <c r="H28" s="16">
        <v>2.7900000000000001E-2</v>
      </c>
    </row>
    <row r="29" spans="1:8" x14ac:dyDescent="0.2">
      <c r="A29" s="2" t="str">
        <f t="shared" si="0"/>
        <v>QIFINE062A01020</v>
      </c>
      <c r="B29" s="246">
        <v>12</v>
      </c>
      <c r="C29" s="207" t="s">
        <v>255</v>
      </c>
      <c r="D29" s="133" t="s">
        <v>244</v>
      </c>
      <c r="E29" s="163" t="s">
        <v>67</v>
      </c>
      <c r="F29" s="164">
        <v>3593</v>
      </c>
      <c r="G29" s="163">
        <v>8.99</v>
      </c>
      <c r="H29" s="16">
        <v>2.7300000000000001E-2</v>
      </c>
    </row>
    <row r="30" spans="1:8" x14ac:dyDescent="0.2">
      <c r="A30" s="2" t="str">
        <f t="shared" si="0"/>
        <v>QIFINE237A01028</v>
      </c>
      <c r="B30" s="246">
        <v>13</v>
      </c>
      <c r="C30" s="207" t="s">
        <v>80</v>
      </c>
      <c r="D30" s="133" t="s">
        <v>135</v>
      </c>
      <c r="E30" s="163" t="s">
        <v>67</v>
      </c>
      <c r="F30" s="164">
        <v>1191</v>
      </c>
      <c r="G30" s="163">
        <v>8.25</v>
      </c>
      <c r="H30" s="16">
        <v>2.5100000000000001E-2</v>
      </c>
    </row>
    <row r="31" spans="1:8" x14ac:dyDescent="0.2">
      <c r="A31" s="2" t="str">
        <f t="shared" si="0"/>
        <v>QIFINE101A01026</v>
      </c>
      <c r="B31" s="246">
        <v>14</v>
      </c>
      <c r="C31" s="207" t="s">
        <v>78</v>
      </c>
      <c r="D31" s="133" t="s">
        <v>130</v>
      </c>
      <c r="E31" s="163" t="s">
        <v>65</v>
      </c>
      <c r="F31" s="164">
        <v>538</v>
      </c>
      <c r="G31" s="163">
        <v>7.35</v>
      </c>
      <c r="H31" s="16">
        <v>2.23E-2</v>
      </c>
    </row>
    <row r="32" spans="1:8" x14ac:dyDescent="0.2">
      <c r="A32" s="2" t="str">
        <f t="shared" si="0"/>
        <v>QIFINE585B01010</v>
      </c>
      <c r="B32" s="246">
        <v>15</v>
      </c>
      <c r="C32" s="207" t="s">
        <v>62</v>
      </c>
      <c r="D32" s="133" t="s">
        <v>143</v>
      </c>
      <c r="E32" s="163" t="s">
        <v>65</v>
      </c>
      <c r="F32" s="164">
        <v>154</v>
      </c>
      <c r="G32" s="163">
        <v>7.09</v>
      </c>
      <c r="H32" s="16">
        <v>2.1499999999999998E-2</v>
      </c>
    </row>
    <row r="33" spans="1:8" x14ac:dyDescent="0.2">
      <c r="A33" s="2" t="str">
        <f t="shared" si="0"/>
        <v>QIFINE030A01027</v>
      </c>
      <c r="B33" s="246">
        <v>16</v>
      </c>
      <c r="C33" s="207" t="s">
        <v>201</v>
      </c>
      <c r="D33" s="133" t="s">
        <v>127</v>
      </c>
      <c r="E33" s="163" t="s">
        <v>71</v>
      </c>
      <c r="F33" s="164">
        <v>825</v>
      </c>
      <c r="G33" s="163">
        <v>6.67</v>
      </c>
      <c r="H33" s="16">
        <v>2.0299999999999999E-2</v>
      </c>
    </row>
    <row r="34" spans="1:8" x14ac:dyDescent="0.2">
      <c r="A34" s="2" t="str">
        <f t="shared" si="0"/>
        <v>QIFINE860A01027</v>
      </c>
      <c r="B34" s="246">
        <v>17</v>
      </c>
      <c r="C34" s="207" t="s">
        <v>101</v>
      </c>
      <c r="D34" s="133" t="s">
        <v>150</v>
      </c>
      <c r="E34" s="163" t="s">
        <v>66</v>
      </c>
      <c r="F34" s="164">
        <v>644</v>
      </c>
      <c r="G34" s="163">
        <v>5.61</v>
      </c>
      <c r="H34" s="16">
        <v>1.7000000000000001E-2</v>
      </c>
    </row>
    <row r="35" spans="1:8" x14ac:dyDescent="0.2">
      <c r="A35" s="2" t="str">
        <f t="shared" si="0"/>
        <v>QIFINE397D01024</v>
      </c>
      <c r="B35" s="246">
        <v>18</v>
      </c>
      <c r="C35" s="207" t="s">
        <v>64</v>
      </c>
      <c r="D35" s="133" t="s">
        <v>131</v>
      </c>
      <c r="E35" s="163" t="s">
        <v>76</v>
      </c>
      <c r="F35" s="164">
        <v>1606</v>
      </c>
      <c r="G35" s="163">
        <v>5.37</v>
      </c>
      <c r="H35" s="16">
        <v>1.6299999999999999E-2</v>
      </c>
    </row>
    <row r="36" spans="1:8" x14ac:dyDescent="0.2">
      <c r="A36" s="2" t="str">
        <f t="shared" si="0"/>
        <v>QIFINE095A01012</v>
      </c>
      <c r="B36" s="246">
        <v>19</v>
      </c>
      <c r="C36" s="207" t="s">
        <v>196</v>
      </c>
      <c r="D36" s="133" t="s">
        <v>195</v>
      </c>
      <c r="E36" s="163" t="s">
        <v>67</v>
      </c>
      <c r="F36" s="164">
        <v>569</v>
      </c>
      <c r="G36" s="163">
        <v>5.32</v>
      </c>
      <c r="H36" s="16">
        <v>1.6199999999999999E-2</v>
      </c>
    </row>
    <row r="37" spans="1:8" x14ac:dyDescent="0.2">
      <c r="A37" s="2" t="str">
        <f t="shared" si="0"/>
        <v>QIFINE326A01037</v>
      </c>
      <c r="B37" s="246">
        <v>20</v>
      </c>
      <c r="C37" s="207" t="s">
        <v>116</v>
      </c>
      <c r="D37" s="133" t="s">
        <v>152</v>
      </c>
      <c r="E37" s="163" t="s">
        <v>88</v>
      </c>
      <c r="F37" s="164">
        <v>279</v>
      </c>
      <c r="G37" s="163">
        <v>4.99</v>
      </c>
      <c r="H37" s="16">
        <v>1.52E-2</v>
      </c>
    </row>
    <row r="38" spans="1:8" x14ac:dyDescent="0.2">
      <c r="A38" s="2" t="str">
        <f t="shared" si="0"/>
        <v>QIFINE522F01014</v>
      </c>
      <c r="B38" s="246">
        <v>21</v>
      </c>
      <c r="C38" s="207" t="s">
        <v>105</v>
      </c>
      <c r="D38" s="133" t="s">
        <v>136</v>
      </c>
      <c r="E38" s="163" t="s">
        <v>91</v>
      </c>
      <c r="F38" s="164">
        <v>1495</v>
      </c>
      <c r="G38" s="163">
        <v>4.9400000000000004</v>
      </c>
      <c r="H38" s="16">
        <v>1.4999999999999999E-2</v>
      </c>
    </row>
    <row r="39" spans="1:8" x14ac:dyDescent="0.2">
      <c r="A39" s="2" t="str">
        <f t="shared" si="0"/>
        <v>QIFINE213A01029</v>
      </c>
      <c r="B39" s="246">
        <v>22</v>
      </c>
      <c r="C39" s="207" t="s">
        <v>236</v>
      </c>
      <c r="D39" s="133" t="s">
        <v>128</v>
      </c>
      <c r="E39" s="163" t="s">
        <v>69</v>
      </c>
      <c r="F39" s="164">
        <v>2087</v>
      </c>
      <c r="G39" s="163">
        <v>4.8899999999999997</v>
      </c>
      <c r="H39" s="16">
        <v>1.49E-2</v>
      </c>
    </row>
    <row r="40" spans="1:8" x14ac:dyDescent="0.2">
      <c r="A40" s="2" t="str">
        <f t="shared" si="0"/>
        <v>QIFINE089A01023</v>
      </c>
      <c r="B40" s="246">
        <v>23</v>
      </c>
      <c r="C40" s="207" t="s">
        <v>230</v>
      </c>
      <c r="D40" s="133" t="s">
        <v>139</v>
      </c>
      <c r="E40" s="163" t="s">
        <v>88</v>
      </c>
      <c r="F40" s="164">
        <v>148</v>
      </c>
      <c r="G40" s="163">
        <v>4.5999999999999996</v>
      </c>
      <c r="H40" s="16">
        <v>1.4E-2</v>
      </c>
    </row>
    <row r="41" spans="1:8" x14ac:dyDescent="0.2">
      <c r="A41" s="2" t="str">
        <f t="shared" si="0"/>
        <v>QIFINE021A01026</v>
      </c>
      <c r="B41" s="246">
        <v>24</v>
      </c>
      <c r="C41" s="207" t="s">
        <v>115</v>
      </c>
      <c r="D41" s="133" t="s">
        <v>198</v>
      </c>
      <c r="E41" s="163" t="s">
        <v>71</v>
      </c>
      <c r="F41" s="164">
        <v>527</v>
      </c>
      <c r="G41" s="163">
        <v>4.42</v>
      </c>
      <c r="H41" s="16">
        <v>1.34E-2</v>
      </c>
    </row>
    <row r="42" spans="1:8" x14ac:dyDescent="0.2">
      <c r="A42" s="2" t="str">
        <f t="shared" si="0"/>
        <v>QIFINE075A01022</v>
      </c>
      <c r="B42" s="246">
        <v>25</v>
      </c>
      <c r="C42" s="207" t="s">
        <v>202</v>
      </c>
      <c r="D42" s="133" t="s">
        <v>203</v>
      </c>
      <c r="E42" s="163" t="s">
        <v>66</v>
      </c>
      <c r="F42" s="164">
        <v>747</v>
      </c>
      <c r="G42" s="163">
        <v>4.28</v>
      </c>
      <c r="H42" s="16">
        <v>1.2999999999999999E-2</v>
      </c>
    </row>
    <row r="43" spans="1:8" x14ac:dyDescent="0.2">
      <c r="A43" s="2" t="str">
        <f t="shared" si="0"/>
        <v>QIFINE917I01010</v>
      </c>
      <c r="B43" s="246">
        <v>26</v>
      </c>
      <c r="C43" s="207" t="s">
        <v>229</v>
      </c>
      <c r="D43" s="133" t="s">
        <v>134</v>
      </c>
      <c r="E43" s="163" t="s">
        <v>65</v>
      </c>
      <c r="F43" s="164">
        <v>159</v>
      </c>
      <c r="G43" s="163">
        <v>3.94</v>
      </c>
      <c r="H43" s="16">
        <v>1.2E-2</v>
      </c>
    </row>
    <row r="44" spans="1:8" x14ac:dyDescent="0.2">
      <c r="A44" s="2" t="str">
        <f t="shared" si="0"/>
        <v>QIFINE158A01026</v>
      </c>
      <c r="B44" s="246">
        <v>27</v>
      </c>
      <c r="C44" s="207" t="s">
        <v>106</v>
      </c>
      <c r="D44" s="133" t="s">
        <v>144</v>
      </c>
      <c r="E44" s="163" t="s">
        <v>65</v>
      </c>
      <c r="F44" s="164">
        <v>142</v>
      </c>
      <c r="G44" s="163">
        <v>3.83</v>
      </c>
      <c r="H44" s="16">
        <v>1.1599999999999999E-2</v>
      </c>
    </row>
    <row r="45" spans="1:8" x14ac:dyDescent="0.2">
      <c r="A45" s="2" t="str">
        <f t="shared" si="0"/>
        <v>QIFINE059A01026</v>
      </c>
      <c r="B45" s="246">
        <v>28</v>
      </c>
      <c r="C45" s="207" t="s">
        <v>83</v>
      </c>
      <c r="D45" s="133" t="s">
        <v>141</v>
      </c>
      <c r="E45" s="163" t="s">
        <v>88</v>
      </c>
      <c r="F45" s="164">
        <v>590</v>
      </c>
      <c r="G45" s="163">
        <v>3.8</v>
      </c>
      <c r="H45" s="16">
        <v>1.15E-2</v>
      </c>
    </row>
    <row r="46" spans="1:8" x14ac:dyDescent="0.2">
      <c r="A46" s="2" t="str">
        <f t="shared" si="0"/>
        <v>QIFINE669C01036</v>
      </c>
      <c r="B46" s="246">
        <v>29</v>
      </c>
      <c r="C46" s="207" t="s">
        <v>214</v>
      </c>
      <c r="D46" s="133" t="s">
        <v>267</v>
      </c>
      <c r="E46" s="163" t="s">
        <v>66</v>
      </c>
      <c r="F46" s="164">
        <v>708</v>
      </c>
      <c r="G46" s="163">
        <v>3.78</v>
      </c>
      <c r="H46" s="16">
        <v>1.15E-2</v>
      </c>
    </row>
    <row r="47" spans="1:8" x14ac:dyDescent="0.2">
      <c r="A47" s="2" t="str">
        <f t="shared" si="0"/>
        <v>QIFINE752E01010</v>
      </c>
      <c r="B47" s="246">
        <v>30</v>
      </c>
      <c r="C47" s="207" t="s">
        <v>117</v>
      </c>
      <c r="D47" s="133" t="s">
        <v>147</v>
      </c>
      <c r="E47" s="163" t="s">
        <v>73</v>
      </c>
      <c r="F47" s="164">
        <v>2563</v>
      </c>
      <c r="G47" s="163">
        <v>3.49</v>
      </c>
      <c r="H47" s="16">
        <v>1.06E-2</v>
      </c>
    </row>
    <row r="48" spans="1:8" x14ac:dyDescent="0.2">
      <c r="A48" s="2" t="str">
        <f t="shared" si="0"/>
        <v>QIFINE481G01011</v>
      </c>
      <c r="B48" s="246">
        <v>31</v>
      </c>
      <c r="C48" s="207" t="s">
        <v>118</v>
      </c>
      <c r="D48" s="133" t="s">
        <v>142</v>
      </c>
      <c r="E48" s="163" t="s">
        <v>72</v>
      </c>
      <c r="F48" s="164">
        <v>119</v>
      </c>
      <c r="G48" s="163">
        <v>3.33</v>
      </c>
      <c r="H48" s="16">
        <v>1.01E-2</v>
      </c>
    </row>
    <row r="49" spans="1:8" x14ac:dyDescent="0.2">
      <c r="A49" s="2" t="str">
        <f t="shared" si="0"/>
        <v>QIFINE733E01010</v>
      </c>
      <c r="B49" s="246">
        <v>32</v>
      </c>
      <c r="C49" s="207" t="s">
        <v>100</v>
      </c>
      <c r="D49" s="133" t="s">
        <v>137</v>
      </c>
      <c r="E49" s="163" t="s">
        <v>73</v>
      </c>
      <c r="F49" s="164">
        <v>2403</v>
      </c>
      <c r="G49" s="163">
        <v>3.15</v>
      </c>
      <c r="H49" s="16">
        <v>9.5999999999999992E-3</v>
      </c>
    </row>
    <row r="50" spans="1:8" x14ac:dyDescent="0.2">
      <c r="A50" s="2" t="str">
        <f t="shared" ref="A50:A67" si="1">$A$14&amp;D50</f>
        <v>QIFINE528G01019</v>
      </c>
      <c r="B50" s="246">
        <v>33</v>
      </c>
      <c r="C50" s="207" t="s">
        <v>265</v>
      </c>
      <c r="D50" s="133" t="s">
        <v>268</v>
      </c>
      <c r="E50" s="163" t="s">
        <v>67</v>
      </c>
      <c r="F50" s="164">
        <v>379</v>
      </c>
      <c r="G50" s="163">
        <v>2.91</v>
      </c>
      <c r="H50" s="16">
        <v>8.8000000000000005E-3</v>
      </c>
    </row>
    <row r="51" spans="1:8" x14ac:dyDescent="0.2">
      <c r="A51" s="2" t="str">
        <f t="shared" si="1"/>
        <v>QIFINE742F01042</v>
      </c>
      <c r="B51" s="246">
        <v>34</v>
      </c>
      <c r="C51" s="207" t="s">
        <v>327</v>
      </c>
      <c r="D51" s="133" t="s">
        <v>325</v>
      </c>
      <c r="E51" s="163" t="s">
        <v>326</v>
      </c>
      <c r="F51" s="164">
        <v>1041</v>
      </c>
      <c r="G51" s="163">
        <v>2.79</v>
      </c>
      <c r="H51" s="16">
        <v>8.5000000000000006E-3</v>
      </c>
    </row>
    <row r="52" spans="1:8" x14ac:dyDescent="0.2">
      <c r="A52" s="2" t="str">
        <f t="shared" si="1"/>
        <v>QIFINE047A01013</v>
      </c>
      <c r="B52" s="246">
        <v>35</v>
      </c>
      <c r="C52" s="207" t="s">
        <v>82</v>
      </c>
      <c r="D52" s="133" t="s">
        <v>138</v>
      </c>
      <c r="E52" s="163" t="s">
        <v>72</v>
      </c>
      <c r="F52" s="164">
        <v>74</v>
      </c>
      <c r="G52" s="163">
        <v>2.77</v>
      </c>
      <c r="H52" s="16">
        <v>8.3999999999999995E-3</v>
      </c>
    </row>
    <row r="53" spans="1:8" x14ac:dyDescent="0.2">
      <c r="A53" s="2" t="str">
        <f t="shared" si="1"/>
        <v>QIFINE029A01011</v>
      </c>
      <c r="B53" s="246">
        <v>36</v>
      </c>
      <c r="C53" s="207" t="s">
        <v>232</v>
      </c>
      <c r="D53" s="133" t="s">
        <v>154</v>
      </c>
      <c r="E53" s="163" t="s">
        <v>87</v>
      </c>
      <c r="F53" s="164">
        <v>301</v>
      </c>
      <c r="G53" s="163">
        <v>2.71</v>
      </c>
      <c r="H53" s="16">
        <v>8.2000000000000007E-3</v>
      </c>
    </row>
    <row r="54" spans="1:8" x14ac:dyDescent="0.2">
      <c r="A54" s="2" t="str">
        <f t="shared" si="1"/>
        <v>QIFINE256A01028</v>
      </c>
      <c r="B54" s="246">
        <v>37</v>
      </c>
      <c r="C54" s="207" t="s">
        <v>237</v>
      </c>
      <c r="D54" s="133" t="s">
        <v>238</v>
      </c>
      <c r="E54" s="163" t="s">
        <v>239</v>
      </c>
      <c r="F54" s="164">
        <v>636</v>
      </c>
      <c r="G54" s="163">
        <v>2.6</v>
      </c>
      <c r="H54" s="16">
        <v>7.9000000000000008E-3</v>
      </c>
    </row>
    <row r="55" spans="1:8" x14ac:dyDescent="0.2">
      <c r="A55" s="2" t="str">
        <f t="shared" si="1"/>
        <v>QIFINE129A01019</v>
      </c>
      <c r="B55" s="246">
        <v>38</v>
      </c>
      <c r="C55" s="207" t="s">
        <v>235</v>
      </c>
      <c r="D55" s="133" t="s">
        <v>146</v>
      </c>
      <c r="E55" s="163" t="s">
        <v>89</v>
      </c>
      <c r="F55" s="164">
        <v>541</v>
      </c>
      <c r="G55" s="163">
        <v>1.98</v>
      </c>
      <c r="H55" s="16">
        <v>6.0000000000000001E-3</v>
      </c>
    </row>
    <row r="56" spans="1:8" x14ac:dyDescent="0.2">
      <c r="A56" s="2" t="str">
        <f t="shared" si="1"/>
        <v>QIFINE028A01039</v>
      </c>
      <c r="B56" s="246">
        <v>39</v>
      </c>
      <c r="C56" s="207" t="s">
        <v>234</v>
      </c>
      <c r="D56" s="133" t="s">
        <v>254</v>
      </c>
      <c r="E56" s="163" t="s">
        <v>67</v>
      </c>
      <c r="F56" s="164">
        <v>1092</v>
      </c>
      <c r="G56" s="163">
        <v>1.96</v>
      </c>
      <c r="H56" s="16">
        <v>6.0000000000000001E-3</v>
      </c>
    </row>
    <row r="57" spans="1:8" x14ac:dyDescent="0.2">
      <c r="A57" s="2" t="str">
        <f t="shared" si="1"/>
        <v>QIFINE323A01026</v>
      </c>
      <c r="B57" s="246">
        <v>40</v>
      </c>
      <c r="C57" s="207" t="s">
        <v>278</v>
      </c>
      <c r="D57" s="133" t="s">
        <v>279</v>
      </c>
      <c r="E57" s="163" t="s">
        <v>212</v>
      </c>
      <c r="F57" s="164">
        <v>10</v>
      </c>
      <c r="G57" s="163">
        <v>1.87</v>
      </c>
      <c r="H57" s="16">
        <v>5.7000000000000002E-3</v>
      </c>
    </row>
    <row r="58" spans="1:8" x14ac:dyDescent="0.2">
      <c r="A58" s="2" t="str">
        <f t="shared" si="1"/>
        <v>QIFINE257A01026</v>
      </c>
      <c r="B58" s="246">
        <v>41</v>
      </c>
      <c r="C58" s="207" t="s">
        <v>79</v>
      </c>
      <c r="D58" s="133" t="s">
        <v>140</v>
      </c>
      <c r="E58" s="163" t="s">
        <v>70</v>
      </c>
      <c r="F58" s="164">
        <v>1052</v>
      </c>
      <c r="G58" s="163">
        <v>1.84</v>
      </c>
      <c r="H58" s="16">
        <v>5.5999999999999999E-3</v>
      </c>
    </row>
    <row r="59" spans="1:8" x14ac:dyDescent="0.2">
      <c r="A59" s="2" t="str">
        <f t="shared" si="1"/>
        <v>QIFINE669E01016</v>
      </c>
      <c r="B59" s="246">
        <v>42</v>
      </c>
      <c r="C59" s="207" t="s">
        <v>264</v>
      </c>
      <c r="D59" s="133" t="s">
        <v>266</v>
      </c>
      <c r="E59" s="163" t="s">
        <v>76</v>
      </c>
      <c r="F59" s="164">
        <v>1303</v>
      </c>
      <c r="G59" s="163">
        <v>1.84</v>
      </c>
      <c r="H59" s="16">
        <v>5.5999999999999999E-3</v>
      </c>
    </row>
    <row r="60" spans="1:8" x14ac:dyDescent="0.2">
      <c r="A60" s="2" t="str">
        <f t="shared" si="1"/>
        <v>QIFINE079A01024</v>
      </c>
      <c r="B60" s="246">
        <v>43</v>
      </c>
      <c r="C60" s="207" t="s">
        <v>85</v>
      </c>
      <c r="D60" s="133" t="s">
        <v>149</v>
      </c>
      <c r="E60" s="163" t="s">
        <v>72</v>
      </c>
      <c r="F60" s="164">
        <v>896</v>
      </c>
      <c r="G60" s="163">
        <v>1.78</v>
      </c>
      <c r="H60" s="16">
        <v>5.4000000000000003E-3</v>
      </c>
    </row>
    <row r="61" spans="1:8" x14ac:dyDescent="0.2">
      <c r="A61" s="2" t="str">
        <f t="shared" si="1"/>
        <v>QIFINE081A01012</v>
      </c>
      <c r="B61" s="246">
        <v>44</v>
      </c>
      <c r="C61" s="207" t="s">
        <v>63</v>
      </c>
      <c r="D61" s="133" t="s">
        <v>132</v>
      </c>
      <c r="E61" s="163" t="s">
        <v>75</v>
      </c>
      <c r="F61" s="164">
        <v>775</v>
      </c>
      <c r="G61" s="163">
        <v>1.78</v>
      </c>
      <c r="H61" s="16">
        <v>5.4000000000000003E-3</v>
      </c>
    </row>
    <row r="62" spans="1:8" x14ac:dyDescent="0.2">
      <c r="A62" s="2" t="str">
        <f t="shared" si="1"/>
        <v>QIFINE012A01025</v>
      </c>
      <c r="B62" s="246">
        <v>45</v>
      </c>
      <c r="C62" s="207" t="s">
        <v>77</v>
      </c>
      <c r="D62" s="133" t="s">
        <v>153</v>
      </c>
      <c r="E62" s="163" t="s">
        <v>72</v>
      </c>
      <c r="F62" s="164">
        <v>109</v>
      </c>
      <c r="G62" s="163">
        <v>1.47</v>
      </c>
      <c r="H62" s="16">
        <v>4.4999999999999997E-3</v>
      </c>
    </row>
    <row r="63" spans="1:8" x14ac:dyDescent="0.2">
      <c r="A63" s="2" t="str">
        <f t="shared" si="1"/>
        <v>QIFINE245A01021</v>
      </c>
      <c r="B63" s="246">
        <v>46</v>
      </c>
      <c r="C63" s="207" t="s">
        <v>231</v>
      </c>
      <c r="D63" s="133" t="s">
        <v>145</v>
      </c>
      <c r="E63" s="163" t="s">
        <v>73</v>
      </c>
      <c r="F63" s="164">
        <v>2107</v>
      </c>
      <c r="G63" s="163">
        <v>1.41</v>
      </c>
      <c r="H63" s="16">
        <v>4.3E-3</v>
      </c>
    </row>
    <row r="64" spans="1:8" x14ac:dyDescent="0.2">
      <c r="A64" s="2" t="str">
        <f t="shared" si="1"/>
        <v>QIFINE160A01022</v>
      </c>
      <c r="B64" s="246">
        <v>47</v>
      </c>
      <c r="C64" s="207" t="s">
        <v>84</v>
      </c>
      <c r="D64" s="133" t="s">
        <v>248</v>
      </c>
      <c r="E64" s="163" t="s">
        <v>67</v>
      </c>
      <c r="F64" s="164">
        <v>867</v>
      </c>
      <c r="G64" s="163">
        <v>1.25</v>
      </c>
      <c r="H64" s="16">
        <v>3.8E-3</v>
      </c>
    </row>
    <row r="65" spans="1:8" x14ac:dyDescent="0.2">
      <c r="A65" s="2" t="str">
        <f t="shared" si="1"/>
        <v>QIFINE038A01020</v>
      </c>
      <c r="B65" s="246">
        <v>48</v>
      </c>
      <c r="C65" s="207" t="s">
        <v>81</v>
      </c>
      <c r="D65" s="133" t="s">
        <v>148</v>
      </c>
      <c r="E65" s="163" t="s">
        <v>90</v>
      </c>
      <c r="F65" s="164">
        <v>1498</v>
      </c>
      <c r="G65" s="163">
        <v>1.1499999999999999</v>
      </c>
      <c r="H65" s="16">
        <v>3.5000000000000001E-3</v>
      </c>
    </row>
    <row r="66" spans="1:8" x14ac:dyDescent="0.2">
      <c r="A66" s="2" t="str">
        <f t="shared" si="1"/>
        <v>QIFINE205A01025</v>
      </c>
      <c r="B66" s="246">
        <v>49</v>
      </c>
      <c r="C66" s="207" t="s">
        <v>272</v>
      </c>
      <c r="D66" s="133" t="s">
        <v>155</v>
      </c>
      <c r="E66" s="163" t="s">
        <v>90</v>
      </c>
      <c r="F66" s="164">
        <v>1281</v>
      </c>
      <c r="G66" s="163">
        <v>1.1499999999999999</v>
      </c>
      <c r="H66" s="16">
        <v>3.5000000000000001E-3</v>
      </c>
    </row>
    <row r="67" spans="1:8" x14ac:dyDescent="0.2">
      <c r="A67" s="2" t="str">
        <f t="shared" si="1"/>
        <v>QIFINE910H01017</v>
      </c>
      <c r="B67" s="246">
        <v>50</v>
      </c>
      <c r="C67" s="207" t="s">
        <v>86</v>
      </c>
      <c r="D67" s="133" t="s">
        <v>151</v>
      </c>
      <c r="E67" s="163" t="s">
        <v>69</v>
      </c>
      <c r="F67" s="164">
        <v>661</v>
      </c>
      <c r="G67" s="163">
        <v>0.89</v>
      </c>
      <c r="H67" s="16">
        <v>2.7000000000000001E-3</v>
      </c>
    </row>
    <row r="68" spans="1:8" x14ac:dyDescent="0.2">
      <c r="B68" s="246"/>
      <c r="C68" s="14"/>
      <c r="D68" s="14"/>
      <c r="E68" s="15"/>
      <c r="F68" s="15"/>
      <c r="G68" s="15"/>
      <c r="H68" s="16"/>
    </row>
    <row r="69" spans="1:8" x14ac:dyDescent="0.2">
      <c r="B69" s="246" t="s">
        <v>10</v>
      </c>
      <c r="C69" s="21" t="s">
        <v>39</v>
      </c>
      <c r="D69" s="21"/>
      <c r="E69" s="112"/>
      <c r="F69" s="69" t="s">
        <v>9</v>
      </c>
      <c r="G69" s="69" t="s">
        <v>9</v>
      </c>
      <c r="H69" s="208" t="s">
        <v>9</v>
      </c>
    </row>
    <row r="70" spans="1:8" x14ac:dyDescent="0.2">
      <c r="B70" s="246"/>
      <c r="C70" s="14"/>
      <c r="D70" s="14"/>
      <c r="E70" s="15"/>
      <c r="F70" s="15"/>
      <c r="G70" s="15"/>
      <c r="H70" s="62"/>
    </row>
    <row r="71" spans="1:8" s="24" customFormat="1" x14ac:dyDescent="0.2">
      <c r="B71" s="263"/>
      <c r="C71" s="21" t="s">
        <v>51</v>
      </c>
      <c r="D71" s="21"/>
      <c r="E71" s="15"/>
      <c r="F71" s="55"/>
      <c r="G71" s="55">
        <v>328.65999999999985</v>
      </c>
      <c r="H71" s="60">
        <v>0.99850000000000005</v>
      </c>
    </row>
    <row r="72" spans="1:8" s="24" customFormat="1" x14ac:dyDescent="0.2">
      <c r="B72" s="263"/>
      <c r="C72" s="9"/>
      <c r="D72" s="9"/>
      <c r="E72" s="15"/>
      <c r="F72" s="55"/>
      <c r="G72" s="55"/>
      <c r="H72" s="60"/>
    </row>
    <row r="73" spans="1:8" s="24" customFormat="1" x14ac:dyDescent="0.2">
      <c r="B73" s="263"/>
      <c r="C73" s="21" t="s">
        <v>56</v>
      </c>
      <c r="D73" s="21"/>
      <c r="E73" s="15"/>
      <c r="F73" s="55"/>
      <c r="G73" s="55"/>
      <c r="H73" s="60"/>
    </row>
    <row r="74" spans="1:8" s="24" customFormat="1" x14ac:dyDescent="0.2">
      <c r="B74" s="263"/>
      <c r="C74" s="9"/>
      <c r="D74" s="9"/>
      <c r="E74" s="15"/>
      <c r="F74" s="15"/>
      <c r="G74" s="15"/>
      <c r="H74" s="16"/>
    </row>
    <row r="75" spans="1:8" s="24" customFormat="1" x14ac:dyDescent="0.2">
      <c r="B75" s="262" t="s">
        <v>7</v>
      </c>
      <c r="C75" s="21" t="s">
        <v>8</v>
      </c>
      <c r="D75" s="21"/>
      <c r="E75" s="15"/>
      <c r="F75" s="215" t="s">
        <v>9</v>
      </c>
      <c r="G75" s="215" t="s">
        <v>9</v>
      </c>
      <c r="H75" s="216" t="s">
        <v>9</v>
      </c>
    </row>
    <row r="76" spans="1:8" s="24" customFormat="1" x14ac:dyDescent="0.2">
      <c r="B76" s="262" t="s">
        <v>10</v>
      </c>
      <c r="C76" s="9" t="s">
        <v>11</v>
      </c>
      <c r="D76" s="9"/>
      <c r="E76" s="15"/>
      <c r="F76" s="215" t="s">
        <v>9</v>
      </c>
      <c r="G76" s="215" t="s">
        <v>9</v>
      </c>
      <c r="H76" s="216" t="s">
        <v>9</v>
      </c>
    </row>
    <row r="77" spans="1:8" s="24" customFormat="1" x14ac:dyDescent="0.2">
      <c r="B77" s="262" t="s">
        <v>12</v>
      </c>
      <c r="C77" s="9" t="s">
        <v>13</v>
      </c>
      <c r="D77" s="9"/>
      <c r="E77" s="15"/>
      <c r="F77" s="215" t="s">
        <v>9</v>
      </c>
      <c r="G77" s="215" t="s">
        <v>9</v>
      </c>
      <c r="H77" s="216" t="s">
        <v>9</v>
      </c>
    </row>
    <row r="78" spans="1:8" s="24" customFormat="1" x14ac:dyDescent="0.2">
      <c r="B78" s="262"/>
      <c r="C78" s="9" t="s">
        <v>99</v>
      </c>
      <c r="D78" s="9"/>
      <c r="E78" s="15"/>
      <c r="F78" s="69"/>
      <c r="G78" s="69" t="s">
        <v>9</v>
      </c>
      <c r="H78" s="70" t="s">
        <v>9</v>
      </c>
    </row>
    <row r="79" spans="1:8" s="24" customFormat="1" x14ac:dyDescent="0.2">
      <c r="B79" s="262"/>
      <c r="C79" s="9"/>
      <c r="D79" s="9"/>
      <c r="E79" s="15"/>
      <c r="F79" s="69"/>
      <c r="G79" s="69"/>
      <c r="H79" s="70"/>
    </row>
    <row r="80" spans="1:8" s="24" customFormat="1" x14ac:dyDescent="0.2">
      <c r="B80" s="262"/>
      <c r="C80" s="9" t="s">
        <v>57</v>
      </c>
      <c r="D80" s="9"/>
      <c r="E80" s="15"/>
      <c r="F80" s="69"/>
      <c r="G80" s="69"/>
      <c r="H80" s="70"/>
    </row>
    <row r="81" spans="1:8" s="24" customFormat="1" x14ac:dyDescent="0.2">
      <c r="B81" s="8"/>
      <c r="C81" s="9"/>
      <c r="D81" s="9"/>
      <c r="E81" s="15"/>
      <c r="F81" s="69"/>
      <c r="G81" s="69"/>
      <c r="H81" s="70"/>
    </row>
    <row r="82" spans="1:8" s="24" customFormat="1" x14ac:dyDescent="0.2">
      <c r="A82" s="24" t="s">
        <v>365</v>
      </c>
      <c r="B82" s="262" t="s">
        <v>7</v>
      </c>
      <c r="C82" s="9" t="s">
        <v>95</v>
      </c>
      <c r="D82" s="9"/>
      <c r="E82" s="15"/>
      <c r="F82" s="215"/>
      <c r="G82" s="175">
        <v>0.63</v>
      </c>
      <c r="H82" s="60">
        <v>1.9E-3</v>
      </c>
    </row>
    <row r="83" spans="1:8" s="24" customFormat="1" x14ac:dyDescent="0.2">
      <c r="B83" s="8"/>
      <c r="C83" s="9"/>
      <c r="D83" s="9"/>
      <c r="E83" s="15"/>
      <c r="F83" s="69"/>
      <c r="G83" s="69"/>
      <c r="H83" s="70"/>
    </row>
    <row r="84" spans="1:8" s="24" customFormat="1" x14ac:dyDescent="0.2">
      <c r="B84" s="8"/>
      <c r="C84" s="9" t="s">
        <v>96</v>
      </c>
      <c r="D84" s="9"/>
      <c r="E84" s="15"/>
      <c r="F84" s="55"/>
      <c r="G84" s="55"/>
      <c r="H84" s="60"/>
    </row>
    <row r="85" spans="1:8" s="24" customFormat="1" x14ac:dyDescent="0.2">
      <c r="B85" s="8"/>
      <c r="C85" s="10" t="s">
        <v>35</v>
      </c>
      <c r="D85" s="10"/>
      <c r="E85" s="15"/>
      <c r="F85" s="15"/>
      <c r="G85" s="15">
        <v>-5.9999999999836295E-2</v>
      </c>
      <c r="H85" s="16">
        <v>-4.0000000000005418E-4</v>
      </c>
    </row>
    <row r="86" spans="1:8" x14ac:dyDescent="0.2">
      <c r="B86" s="47"/>
      <c r="C86" s="21"/>
      <c r="D86" s="21"/>
      <c r="E86" s="15"/>
      <c r="F86" s="15"/>
      <c r="G86" s="21"/>
      <c r="H86" s="71"/>
    </row>
    <row r="87" spans="1:8" x14ac:dyDescent="0.2">
      <c r="A87" s="24" t="s">
        <v>294</v>
      </c>
      <c r="B87" s="47"/>
      <c r="C87" s="21" t="s">
        <v>14</v>
      </c>
      <c r="D87" s="21"/>
      <c r="E87" s="15"/>
      <c r="F87" s="55"/>
      <c r="G87" s="175">
        <v>329.23</v>
      </c>
      <c r="H87" s="60">
        <v>1</v>
      </c>
    </row>
    <row r="88" spans="1:8" ht="13.5" thickBot="1" x14ac:dyDescent="0.25">
      <c r="B88" s="134"/>
      <c r="C88" s="135"/>
      <c r="D88" s="135"/>
      <c r="E88" s="136"/>
      <c r="F88" s="136"/>
      <c r="G88" s="135"/>
      <c r="H88" s="137"/>
    </row>
    <row r="89" spans="1:8" x14ac:dyDescent="0.2">
      <c r="B89" s="29"/>
      <c r="C89" s="30"/>
      <c r="D89" s="30"/>
      <c r="E89" s="31"/>
      <c r="F89" s="31"/>
      <c r="G89" s="31"/>
      <c r="H89" s="77"/>
    </row>
    <row r="90" spans="1:8" x14ac:dyDescent="0.2">
      <c r="B90" s="6" t="s">
        <v>15</v>
      </c>
      <c r="C90" s="43"/>
      <c r="D90" s="4"/>
      <c r="E90" s="63"/>
      <c r="F90" s="63"/>
      <c r="G90" s="63"/>
      <c r="H90" s="78"/>
    </row>
    <row r="91" spans="1:8" x14ac:dyDescent="0.2">
      <c r="B91" s="33" t="s">
        <v>16</v>
      </c>
      <c r="C91" s="4" t="s">
        <v>386</v>
      </c>
      <c r="D91" s="63"/>
      <c r="E91" s="63"/>
      <c r="F91" s="63"/>
      <c r="G91" s="87"/>
      <c r="H91" s="78"/>
    </row>
    <row r="92" spans="1:8" x14ac:dyDescent="0.2">
      <c r="B92" s="33" t="s">
        <v>17</v>
      </c>
      <c r="C92" s="4" t="s">
        <v>220</v>
      </c>
      <c r="D92" s="63"/>
      <c r="E92" s="63"/>
      <c r="F92" s="63"/>
      <c r="G92" s="87"/>
      <c r="H92" s="78"/>
    </row>
    <row r="93" spans="1:8" x14ac:dyDescent="0.2">
      <c r="B93" s="33" t="s">
        <v>18</v>
      </c>
      <c r="C93" s="4" t="s">
        <v>19</v>
      </c>
      <c r="D93" s="63"/>
      <c r="E93" s="308"/>
      <c r="F93" s="308"/>
      <c r="G93" s="146"/>
      <c r="H93" s="147"/>
    </row>
    <row r="94" spans="1:8" ht="25.5" x14ac:dyDescent="0.2">
      <c r="B94" s="33"/>
      <c r="C94" s="299" t="s">
        <v>20</v>
      </c>
      <c r="D94" s="300" t="s">
        <v>387</v>
      </c>
      <c r="E94" s="308"/>
      <c r="F94" s="146"/>
      <c r="G94" s="146"/>
      <c r="H94" s="144"/>
    </row>
    <row r="95" spans="1:8" x14ac:dyDescent="0.2">
      <c r="A95" s="2" t="s">
        <v>290</v>
      </c>
      <c r="B95" s="33"/>
      <c r="C95" s="14" t="s">
        <v>21</v>
      </c>
      <c r="D95" s="298">
        <v>841.04060000000004</v>
      </c>
      <c r="E95" s="308"/>
      <c r="F95" s="146"/>
      <c r="G95" s="146"/>
      <c r="H95" s="144"/>
    </row>
    <row r="96" spans="1:8" x14ac:dyDescent="0.2">
      <c r="B96" s="34" t="s">
        <v>23</v>
      </c>
      <c r="C96" s="111" t="s">
        <v>392</v>
      </c>
      <c r="D96" s="314"/>
      <c r="E96" s="314"/>
      <c r="F96" s="308"/>
      <c r="G96" s="146"/>
      <c r="H96" s="147"/>
    </row>
    <row r="97" spans="2:8" ht="15" customHeight="1" x14ac:dyDescent="0.2">
      <c r="B97" s="33" t="s">
        <v>24</v>
      </c>
      <c r="C97" s="111" t="s">
        <v>389</v>
      </c>
      <c r="D97" s="308"/>
      <c r="E97" s="308"/>
      <c r="F97" s="308"/>
      <c r="G97" s="308"/>
      <c r="H97" s="147"/>
    </row>
    <row r="98" spans="2:8" ht="15" customHeight="1" x14ac:dyDescent="0.2">
      <c r="B98" s="33" t="s">
        <v>25</v>
      </c>
      <c r="C98" s="432" t="s">
        <v>393</v>
      </c>
      <c r="D98" s="432"/>
      <c r="E98" s="432"/>
      <c r="F98" s="432"/>
      <c r="G98" s="432"/>
      <c r="H98" s="433"/>
    </row>
    <row r="99" spans="2:8" ht="15" customHeight="1" x14ac:dyDescent="0.2">
      <c r="B99" s="33" t="s">
        <v>26</v>
      </c>
      <c r="C99" s="111" t="s">
        <v>221</v>
      </c>
      <c r="D99" s="315"/>
      <c r="E99" s="315"/>
      <c r="F99" s="315"/>
      <c r="G99" s="315"/>
      <c r="H99" s="147"/>
    </row>
    <row r="100" spans="2:8" ht="15" customHeight="1" x14ac:dyDescent="0.2">
      <c r="B100" s="33" t="s">
        <v>27</v>
      </c>
      <c r="C100" s="1" t="s">
        <v>337</v>
      </c>
      <c r="D100" s="315"/>
      <c r="E100" s="315"/>
      <c r="F100" s="315"/>
      <c r="G100" s="315"/>
      <c r="H100" s="147"/>
    </row>
    <row r="101" spans="2:8" ht="15" customHeight="1" x14ac:dyDescent="0.2">
      <c r="B101" s="33" t="s">
        <v>37</v>
      </c>
      <c r="C101" s="111" t="s">
        <v>222</v>
      </c>
      <c r="D101" s="315"/>
      <c r="E101" s="315"/>
      <c r="F101" s="315"/>
      <c r="G101" s="315"/>
      <c r="H101" s="147"/>
    </row>
    <row r="102" spans="2:8" ht="15" customHeight="1" x14ac:dyDescent="0.2">
      <c r="B102" s="33" t="s">
        <v>53</v>
      </c>
      <c r="C102" s="111" t="s">
        <v>223</v>
      </c>
      <c r="D102" s="315"/>
      <c r="E102" s="315"/>
      <c r="F102" s="315"/>
      <c r="G102" s="315"/>
      <c r="H102" s="147"/>
    </row>
    <row r="103" spans="2:8" ht="15" customHeight="1" x14ac:dyDescent="0.2">
      <c r="B103" s="33" t="s">
        <v>54</v>
      </c>
      <c r="C103" s="1" t="s">
        <v>394</v>
      </c>
      <c r="D103" s="315"/>
      <c r="E103" s="315"/>
      <c r="F103" s="315"/>
      <c r="G103" s="315"/>
      <c r="H103" s="147"/>
    </row>
    <row r="104" spans="2:8" x14ac:dyDescent="0.2">
      <c r="B104" s="33"/>
      <c r="C104" s="111"/>
      <c r="D104" s="315"/>
      <c r="E104" s="315"/>
      <c r="F104" s="315"/>
      <c r="G104" s="315"/>
      <c r="H104" s="147"/>
    </row>
    <row r="105" spans="2:8" x14ac:dyDescent="0.2">
      <c r="B105" s="81" t="s">
        <v>28</v>
      </c>
      <c r="C105" s="4" t="s">
        <v>29</v>
      </c>
      <c r="D105" s="80"/>
      <c r="E105" s="80"/>
      <c r="F105" s="80"/>
      <c r="G105" s="80"/>
      <c r="H105" s="78"/>
    </row>
    <row r="106" spans="2:8" x14ac:dyDescent="0.2">
      <c r="B106" s="199" t="s">
        <v>47</v>
      </c>
      <c r="C106" s="4" t="s">
        <v>48</v>
      </c>
      <c r="D106" s="80"/>
      <c r="E106" s="80"/>
      <c r="F106" s="80"/>
      <c r="G106" s="80"/>
      <c r="H106" s="78"/>
    </row>
    <row r="107" spans="2:8" ht="13.5" thickBot="1" x14ac:dyDescent="0.25">
      <c r="B107" s="37" t="s">
        <v>40</v>
      </c>
      <c r="C107" s="38" t="s">
        <v>41</v>
      </c>
      <c r="D107" s="82"/>
      <c r="E107" s="82"/>
      <c r="F107" s="82"/>
      <c r="G107" s="82"/>
      <c r="H107" s="132"/>
    </row>
    <row r="108" spans="2:8" x14ac:dyDescent="0.2">
      <c r="E108" s="83"/>
      <c r="F108" s="83"/>
      <c r="G108" s="83"/>
      <c r="H108" s="83"/>
    </row>
    <row r="109" spans="2:8" x14ac:dyDescent="0.2">
      <c r="E109" s="83"/>
      <c r="F109" s="83"/>
      <c r="G109" s="83"/>
      <c r="H109" s="83"/>
    </row>
    <row r="110" spans="2:8" x14ac:dyDescent="0.2">
      <c r="E110" s="83"/>
      <c r="F110" s="83"/>
      <c r="G110" s="83"/>
      <c r="H110" s="83"/>
    </row>
    <row r="111" spans="2:8" x14ac:dyDescent="0.2">
      <c r="E111" s="83"/>
      <c r="F111" s="83"/>
      <c r="G111" s="83"/>
      <c r="H111" s="83"/>
    </row>
    <row r="112" spans="2:8" x14ac:dyDescent="0.2">
      <c r="F112" s="83"/>
      <c r="G112" s="83"/>
      <c r="H112" s="83"/>
    </row>
    <row r="113" spans="5:8" x14ac:dyDescent="0.2">
      <c r="E113" s="83"/>
      <c r="F113" s="83"/>
      <c r="G113" s="83"/>
      <c r="H113" s="83"/>
    </row>
    <row r="114" spans="5:8" x14ac:dyDescent="0.2">
      <c r="E114" s="83"/>
      <c r="F114" s="83"/>
      <c r="G114" s="83"/>
      <c r="H114" s="83"/>
    </row>
    <row r="115" spans="5:8" x14ac:dyDescent="0.2">
      <c r="E115" s="83"/>
      <c r="F115" s="83"/>
      <c r="G115" s="83"/>
      <c r="H115" s="83"/>
    </row>
    <row r="116" spans="5:8" x14ac:dyDescent="0.2">
      <c r="E116" s="83"/>
      <c r="F116" s="83"/>
      <c r="G116" s="83"/>
      <c r="H116" s="83"/>
    </row>
    <row r="117" spans="5:8" x14ac:dyDescent="0.2">
      <c r="G117" s="2"/>
    </row>
    <row r="118" spans="5:8" x14ac:dyDescent="0.2">
      <c r="G118" s="2"/>
    </row>
    <row r="119" spans="5:8" x14ac:dyDescent="0.2">
      <c r="G119" s="2"/>
    </row>
    <row r="120" spans="5:8" x14ac:dyDescent="0.2">
      <c r="G120" s="2"/>
    </row>
  </sheetData>
  <mergeCells count="7">
    <mergeCell ref="C98:H98"/>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B1" zoomScale="90" zoomScaleNormal="90" workbookViewId="0">
      <selection activeCell="E80" sqref="E80"/>
    </sheetView>
  </sheetViews>
  <sheetFormatPr defaultRowHeight="12.75" x14ac:dyDescent="0.2"/>
  <cols>
    <col min="1" max="1" width="7.42578125" style="2" hidden="1" customWidth="1"/>
    <col min="2" max="2" width="3.85546875" style="272"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x14ac:dyDescent="0.2">
      <c r="B1" s="394" t="s">
        <v>0</v>
      </c>
      <c r="C1" s="395"/>
      <c r="D1" s="395"/>
      <c r="E1" s="395"/>
      <c r="F1" s="395"/>
      <c r="G1" s="395"/>
      <c r="H1" s="396"/>
    </row>
    <row r="2" spans="1:8" x14ac:dyDescent="0.2">
      <c r="B2" s="199"/>
      <c r="C2" s="4"/>
      <c r="D2" s="4"/>
      <c r="E2" s="4"/>
      <c r="F2" s="4"/>
      <c r="G2" s="63"/>
      <c r="H2" s="42"/>
    </row>
    <row r="3" spans="1:8" x14ac:dyDescent="0.2">
      <c r="B3" s="397" t="s">
        <v>1</v>
      </c>
      <c r="C3" s="398"/>
      <c r="D3" s="398"/>
      <c r="E3" s="398"/>
      <c r="F3" s="398"/>
      <c r="G3" s="398"/>
      <c r="H3" s="399"/>
    </row>
    <row r="4" spans="1:8" x14ac:dyDescent="0.2">
      <c r="B4" s="397" t="s">
        <v>2</v>
      </c>
      <c r="C4" s="398"/>
      <c r="D4" s="398"/>
      <c r="E4" s="398"/>
      <c r="F4" s="398"/>
      <c r="G4" s="398"/>
      <c r="H4" s="399"/>
    </row>
    <row r="5" spans="1:8" x14ac:dyDescent="0.2">
      <c r="B5" s="400" t="s">
        <v>168</v>
      </c>
      <c r="C5" s="401"/>
      <c r="D5" s="401"/>
      <c r="E5" s="401"/>
      <c r="F5" s="401"/>
      <c r="G5" s="401"/>
      <c r="H5" s="402"/>
    </row>
    <row r="6" spans="1:8" ht="17.25" customHeight="1" x14ac:dyDescent="0.2">
      <c r="B6" s="400"/>
      <c r="C6" s="401"/>
      <c r="D6" s="401"/>
      <c r="E6" s="401"/>
      <c r="F6" s="401"/>
      <c r="G6" s="401"/>
      <c r="H6" s="402"/>
    </row>
    <row r="7" spans="1:8" x14ac:dyDescent="0.2">
      <c r="B7" s="199"/>
      <c r="C7" s="4"/>
      <c r="D7" s="4"/>
      <c r="E7" s="4"/>
      <c r="F7" s="4"/>
      <c r="G7" s="63"/>
      <c r="H7" s="42"/>
    </row>
    <row r="8" spans="1:8" x14ac:dyDescent="0.2">
      <c r="B8" s="397" t="s">
        <v>173</v>
      </c>
      <c r="C8" s="398"/>
      <c r="D8" s="398"/>
      <c r="E8" s="398"/>
      <c r="F8" s="398"/>
      <c r="G8" s="398"/>
      <c r="H8" s="399"/>
    </row>
    <row r="9" spans="1:8" x14ac:dyDescent="0.2">
      <c r="B9" s="199"/>
      <c r="C9" s="4"/>
      <c r="D9" s="4"/>
      <c r="E9" s="4"/>
      <c r="F9" s="4"/>
      <c r="G9" s="63"/>
      <c r="H9" s="42"/>
    </row>
    <row r="10" spans="1:8" x14ac:dyDescent="0.2">
      <c r="B10" s="397" t="str">
        <f>"Monthly Portfolio Statement of the Quantum Tax Saving Fund for the period ended "&amp;TEXT(Index!C23,"mmmmmmmmmm dd, yyyy")</f>
        <v>Monthly Portfolio Statement of the Quantum Tax Saving Fund for the period ended November 30, 2015</v>
      </c>
      <c r="C10" s="398"/>
      <c r="D10" s="398"/>
      <c r="E10" s="398"/>
      <c r="F10" s="398"/>
      <c r="G10" s="398"/>
      <c r="H10" s="399"/>
    </row>
    <row r="11" spans="1:8" ht="13.5" thickBot="1" x14ac:dyDescent="0.25">
      <c r="B11" s="265"/>
      <c r="C11" s="38"/>
      <c r="D11" s="38"/>
      <c r="E11" s="38"/>
      <c r="F11" s="38"/>
      <c r="G11" s="68"/>
      <c r="H11" s="66"/>
    </row>
    <row r="12" spans="1:8" s="245" customFormat="1" ht="38.25" customHeight="1" x14ac:dyDescent="0.25">
      <c r="B12" s="266" t="s">
        <v>3</v>
      </c>
      <c r="C12" s="248" t="s">
        <v>4</v>
      </c>
      <c r="D12" s="249" t="s">
        <v>120</v>
      </c>
      <c r="E12" s="248" t="s">
        <v>38</v>
      </c>
      <c r="F12" s="248" t="s">
        <v>5</v>
      </c>
      <c r="G12" s="183" t="s">
        <v>174</v>
      </c>
      <c r="H12" s="250" t="s">
        <v>6</v>
      </c>
    </row>
    <row r="13" spans="1:8" x14ac:dyDescent="0.2">
      <c r="B13" s="246"/>
      <c r="C13" s="21"/>
      <c r="D13" s="133"/>
      <c r="E13" s="21"/>
      <c r="F13" s="14"/>
      <c r="G13" s="14"/>
      <c r="H13" s="62"/>
    </row>
    <row r="14" spans="1:8" x14ac:dyDescent="0.2">
      <c r="A14" s="2" t="s">
        <v>187</v>
      </c>
      <c r="B14" s="246"/>
      <c r="C14" s="21" t="s">
        <v>58</v>
      </c>
      <c r="D14" s="133"/>
      <c r="E14" s="21"/>
      <c r="F14" s="14"/>
      <c r="G14" s="14"/>
      <c r="H14" s="62"/>
    </row>
    <row r="15" spans="1:8" x14ac:dyDescent="0.2">
      <c r="B15" s="246"/>
      <c r="C15" s="50"/>
      <c r="D15" s="133"/>
      <c r="E15" s="50"/>
      <c r="F15" s="15"/>
      <c r="G15" s="14"/>
      <c r="H15" s="62"/>
    </row>
    <row r="16" spans="1:8" x14ac:dyDescent="0.2">
      <c r="B16" s="246" t="s">
        <v>7</v>
      </c>
      <c r="C16" s="21" t="s">
        <v>8</v>
      </c>
      <c r="D16" s="133"/>
      <c r="E16" s="55"/>
      <c r="F16" s="15"/>
      <c r="G16" s="14"/>
      <c r="H16" s="62"/>
    </row>
    <row r="17" spans="1:8" x14ac:dyDescent="0.2">
      <c r="B17" s="246"/>
      <c r="C17" s="21"/>
      <c r="D17" s="133"/>
      <c r="E17" s="55"/>
      <c r="F17" s="15"/>
      <c r="G17" s="14"/>
      <c r="H17" s="62"/>
    </row>
    <row r="18" spans="1:8" x14ac:dyDescent="0.2">
      <c r="A18" s="2" t="str">
        <f t="shared" ref="A18:A42" si="0">$A$14&amp;D18</f>
        <v>QTSFINE917I01010</v>
      </c>
      <c r="B18" s="246">
        <v>1</v>
      </c>
      <c r="C18" s="207" t="s">
        <v>339</v>
      </c>
      <c r="D18" s="259" t="s">
        <v>134</v>
      </c>
      <c r="E18" s="163" t="s">
        <v>65</v>
      </c>
      <c r="F18" s="164">
        <v>11318</v>
      </c>
      <c r="G18" s="163">
        <v>280.60000000000002</v>
      </c>
      <c r="H18" s="16">
        <v>7.7200000000000005E-2</v>
      </c>
    </row>
    <row r="19" spans="1:8" x14ac:dyDescent="0.2">
      <c r="A19" s="2" t="str">
        <f t="shared" si="0"/>
        <v>QTSFINE009A01021</v>
      </c>
      <c r="B19" s="246">
        <v>2</v>
      </c>
      <c r="C19" s="207" t="s">
        <v>340</v>
      </c>
      <c r="D19" s="259" t="s">
        <v>122</v>
      </c>
      <c r="E19" s="163" t="s">
        <v>66</v>
      </c>
      <c r="F19" s="164">
        <v>23518</v>
      </c>
      <c r="G19" s="163">
        <v>255.85</v>
      </c>
      <c r="H19" s="16">
        <v>7.0400000000000004E-2</v>
      </c>
    </row>
    <row r="20" spans="1:8" x14ac:dyDescent="0.2">
      <c r="A20" s="2" t="str">
        <f t="shared" si="0"/>
        <v>QTSFINE158A01026</v>
      </c>
      <c r="B20" s="246">
        <v>3</v>
      </c>
      <c r="C20" s="207" t="s">
        <v>341</v>
      </c>
      <c r="D20" s="133" t="s">
        <v>144</v>
      </c>
      <c r="E20" s="163" t="s">
        <v>65</v>
      </c>
      <c r="F20" s="164">
        <v>8974</v>
      </c>
      <c r="G20" s="163">
        <v>242.22</v>
      </c>
      <c r="H20" s="16">
        <v>6.6699999999999995E-2</v>
      </c>
    </row>
    <row r="21" spans="1:8" x14ac:dyDescent="0.2">
      <c r="A21" s="2" t="str">
        <f t="shared" si="0"/>
        <v>QTSFINE001A01036</v>
      </c>
      <c r="B21" s="246">
        <v>4</v>
      </c>
      <c r="C21" s="207" t="s">
        <v>342</v>
      </c>
      <c r="D21" s="133" t="s">
        <v>123</v>
      </c>
      <c r="E21" s="163" t="s">
        <v>68</v>
      </c>
      <c r="F21" s="164">
        <v>16683</v>
      </c>
      <c r="G21" s="163">
        <v>202.06</v>
      </c>
      <c r="H21" s="16">
        <v>5.5599999999999997E-2</v>
      </c>
    </row>
    <row r="22" spans="1:8" x14ac:dyDescent="0.2">
      <c r="A22" s="2" t="str">
        <f t="shared" si="0"/>
        <v>QTSFINE467B01029</v>
      </c>
      <c r="B22" s="246">
        <v>5</v>
      </c>
      <c r="C22" s="207" t="s">
        <v>343</v>
      </c>
      <c r="D22" s="133" t="s">
        <v>126</v>
      </c>
      <c r="E22" s="163" t="s">
        <v>66</v>
      </c>
      <c r="F22" s="164">
        <v>7246</v>
      </c>
      <c r="G22" s="163">
        <v>171.35</v>
      </c>
      <c r="H22" s="16">
        <v>4.7199999999999999E-2</v>
      </c>
    </row>
    <row r="23" spans="1:8" x14ac:dyDescent="0.2">
      <c r="A23" s="2" t="str">
        <f t="shared" si="0"/>
        <v>QTSFINE092A01019</v>
      </c>
      <c r="B23" s="246">
        <v>6</v>
      </c>
      <c r="C23" s="207" t="s">
        <v>344</v>
      </c>
      <c r="D23" s="133" t="s">
        <v>160</v>
      </c>
      <c r="E23" s="163" t="s">
        <v>119</v>
      </c>
      <c r="F23" s="164">
        <v>37937</v>
      </c>
      <c r="G23" s="163">
        <v>158.9</v>
      </c>
      <c r="H23" s="16">
        <v>4.3700000000000003E-2</v>
      </c>
    </row>
    <row r="24" spans="1:8" x14ac:dyDescent="0.2">
      <c r="A24" s="2" t="str">
        <f t="shared" si="0"/>
        <v>QTSFINE347G01014</v>
      </c>
      <c r="B24" s="246">
        <v>7</v>
      </c>
      <c r="C24" s="207" t="s">
        <v>377</v>
      </c>
      <c r="D24" s="133" t="s">
        <v>194</v>
      </c>
      <c r="E24" s="163" t="s">
        <v>89</v>
      </c>
      <c r="F24" s="164">
        <v>65996</v>
      </c>
      <c r="G24" s="163">
        <v>154.6</v>
      </c>
      <c r="H24" s="16">
        <v>4.2500000000000003E-2</v>
      </c>
    </row>
    <row r="25" spans="1:8" x14ac:dyDescent="0.2">
      <c r="A25" s="2" t="str">
        <f t="shared" si="0"/>
        <v>QTSFINE155A01022</v>
      </c>
      <c r="B25" s="246">
        <v>8</v>
      </c>
      <c r="C25" s="207" t="s">
        <v>347</v>
      </c>
      <c r="D25" s="133" t="s">
        <v>129</v>
      </c>
      <c r="E25" s="163" t="s">
        <v>65</v>
      </c>
      <c r="F25" s="164">
        <v>34906</v>
      </c>
      <c r="G25" s="163">
        <v>147.74</v>
      </c>
      <c r="H25" s="16">
        <v>4.07E-2</v>
      </c>
    </row>
    <row r="26" spans="1:8" x14ac:dyDescent="0.2">
      <c r="A26" s="2" t="str">
        <f t="shared" si="0"/>
        <v>QTSFINE242A01010</v>
      </c>
      <c r="B26" s="246">
        <v>9</v>
      </c>
      <c r="C26" s="207" t="s">
        <v>346</v>
      </c>
      <c r="D26" s="133" t="s">
        <v>170</v>
      </c>
      <c r="E26" s="163" t="s">
        <v>87</v>
      </c>
      <c r="F26" s="164">
        <v>32232</v>
      </c>
      <c r="G26" s="163">
        <v>135.71</v>
      </c>
      <c r="H26" s="16">
        <v>3.73E-2</v>
      </c>
    </row>
    <row r="27" spans="1:8" x14ac:dyDescent="0.2">
      <c r="A27" s="2" t="str">
        <f t="shared" si="0"/>
        <v>QTSFINE237A01028</v>
      </c>
      <c r="B27" s="246">
        <v>10</v>
      </c>
      <c r="C27" s="207" t="s">
        <v>345</v>
      </c>
      <c r="D27" s="133" t="s">
        <v>135</v>
      </c>
      <c r="E27" s="163" t="s">
        <v>67</v>
      </c>
      <c r="F27" s="164">
        <v>18522</v>
      </c>
      <c r="G27" s="163">
        <v>128.24</v>
      </c>
      <c r="H27" s="16">
        <v>3.5299999999999998E-2</v>
      </c>
    </row>
    <row r="28" spans="1:8" x14ac:dyDescent="0.2">
      <c r="A28" s="2" t="str">
        <f t="shared" si="0"/>
        <v>QTSFINE733E01010</v>
      </c>
      <c r="B28" s="246">
        <v>11</v>
      </c>
      <c r="C28" s="207" t="s">
        <v>100</v>
      </c>
      <c r="D28" s="259" t="s">
        <v>137</v>
      </c>
      <c r="E28" s="163" t="s">
        <v>73</v>
      </c>
      <c r="F28" s="164">
        <v>93757</v>
      </c>
      <c r="G28" s="163">
        <v>122.73</v>
      </c>
      <c r="H28" s="16">
        <v>3.3799999999999997E-2</v>
      </c>
    </row>
    <row r="29" spans="1:8" x14ac:dyDescent="0.2">
      <c r="A29" s="2" t="str">
        <f t="shared" si="0"/>
        <v>QTSFINE752E01010</v>
      </c>
      <c r="B29" s="246">
        <v>12</v>
      </c>
      <c r="C29" s="207" t="s">
        <v>117</v>
      </c>
      <c r="D29" s="133" t="s">
        <v>147</v>
      </c>
      <c r="E29" s="163" t="s">
        <v>73</v>
      </c>
      <c r="F29" s="164">
        <v>86297</v>
      </c>
      <c r="G29" s="163">
        <v>117.45</v>
      </c>
      <c r="H29" s="16">
        <v>3.2300000000000002E-2</v>
      </c>
    </row>
    <row r="30" spans="1:8" x14ac:dyDescent="0.2">
      <c r="A30" s="2" t="str">
        <f t="shared" si="0"/>
        <v>QTSFINE053A01029</v>
      </c>
      <c r="B30" s="246">
        <v>13</v>
      </c>
      <c r="C30" s="207" t="s">
        <v>270</v>
      </c>
      <c r="D30" s="133" t="s">
        <v>157</v>
      </c>
      <c r="E30" s="163" t="s">
        <v>263</v>
      </c>
      <c r="F30" s="164">
        <v>123760</v>
      </c>
      <c r="G30" s="163">
        <v>115.96</v>
      </c>
      <c r="H30" s="16">
        <v>3.1899999999999998E-2</v>
      </c>
    </row>
    <row r="31" spans="1:8" x14ac:dyDescent="0.2">
      <c r="A31" s="2" t="str">
        <f t="shared" si="0"/>
        <v>QTSFINE012A01025</v>
      </c>
      <c r="B31" s="246">
        <v>14</v>
      </c>
      <c r="C31" s="207" t="s">
        <v>77</v>
      </c>
      <c r="D31" s="133" t="s">
        <v>153</v>
      </c>
      <c r="E31" s="163" t="s">
        <v>72</v>
      </c>
      <c r="F31" s="164">
        <v>8519</v>
      </c>
      <c r="G31" s="163">
        <v>114.52</v>
      </c>
      <c r="H31" s="16">
        <v>3.15E-2</v>
      </c>
    </row>
    <row r="32" spans="1:8" x14ac:dyDescent="0.2">
      <c r="A32" s="2" t="str">
        <f t="shared" si="0"/>
        <v>QTSFINE062A01020</v>
      </c>
      <c r="B32" s="246">
        <v>15</v>
      </c>
      <c r="C32" s="207" t="s">
        <v>255</v>
      </c>
      <c r="D32" s="133" t="s">
        <v>244</v>
      </c>
      <c r="E32" s="163" t="s">
        <v>67</v>
      </c>
      <c r="F32" s="164">
        <v>45535</v>
      </c>
      <c r="G32" s="163">
        <v>113.93</v>
      </c>
      <c r="H32" s="16">
        <v>3.1399999999999997E-2</v>
      </c>
    </row>
    <row r="33" spans="1:9" x14ac:dyDescent="0.2">
      <c r="A33" s="2" t="str">
        <f t="shared" si="0"/>
        <v>QTSFINE129A01019</v>
      </c>
      <c r="B33" s="246">
        <v>16</v>
      </c>
      <c r="C33" s="207" t="s">
        <v>235</v>
      </c>
      <c r="D33" s="133" t="s">
        <v>146</v>
      </c>
      <c r="E33" s="163" t="s">
        <v>89</v>
      </c>
      <c r="F33" s="164">
        <v>30781</v>
      </c>
      <c r="G33" s="163">
        <v>112.38</v>
      </c>
      <c r="H33" s="16">
        <v>3.09E-2</v>
      </c>
    </row>
    <row r="34" spans="1:9" x14ac:dyDescent="0.2">
      <c r="A34" s="2" t="str">
        <f t="shared" si="0"/>
        <v>QTSFINE213A01029</v>
      </c>
      <c r="B34" s="246">
        <v>17</v>
      </c>
      <c r="C34" s="207" t="s">
        <v>236</v>
      </c>
      <c r="D34" s="133" t="s">
        <v>128</v>
      </c>
      <c r="E34" s="163" t="s">
        <v>69</v>
      </c>
      <c r="F34" s="164">
        <v>45818</v>
      </c>
      <c r="G34" s="163">
        <v>107.28</v>
      </c>
      <c r="H34" s="16">
        <v>2.9499999999999998E-2</v>
      </c>
    </row>
    <row r="35" spans="1:9" x14ac:dyDescent="0.2">
      <c r="A35" s="2" t="str">
        <f t="shared" si="0"/>
        <v>QTSFINE302A01020</v>
      </c>
      <c r="B35" s="246">
        <v>18</v>
      </c>
      <c r="C35" s="207" t="s">
        <v>211</v>
      </c>
      <c r="D35" s="133" t="s">
        <v>213</v>
      </c>
      <c r="E35" s="163" t="s">
        <v>212</v>
      </c>
      <c r="F35" s="164">
        <v>67660</v>
      </c>
      <c r="G35" s="163">
        <v>100.54</v>
      </c>
      <c r="H35" s="16">
        <v>2.7699999999999999E-2</v>
      </c>
    </row>
    <row r="36" spans="1:9" x14ac:dyDescent="0.2">
      <c r="A36" s="2" t="str">
        <f t="shared" si="0"/>
        <v>QTSFINE081A01012</v>
      </c>
      <c r="B36" s="246">
        <v>19</v>
      </c>
      <c r="C36" s="207" t="s">
        <v>63</v>
      </c>
      <c r="D36" s="133" t="s">
        <v>132</v>
      </c>
      <c r="E36" s="163" t="s">
        <v>75</v>
      </c>
      <c r="F36" s="164">
        <v>35712</v>
      </c>
      <c r="G36" s="163">
        <v>81.99</v>
      </c>
      <c r="H36" s="16">
        <v>2.2599999999999999E-2</v>
      </c>
    </row>
    <row r="37" spans="1:9" x14ac:dyDescent="0.2">
      <c r="A37" s="2" t="str">
        <f t="shared" si="0"/>
        <v>QTSFINE397D01024</v>
      </c>
      <c r="B37" s="246">
        <v>20</v>
      </c>
      <c r="C37" s="207" t="s">
        <v>64</v>
      </c>
      <c r="D37" s="259" t="s">
        <v>131</v>
      </c>
      <c r="E37" s="163" t="s">
        <v>76</v>
      </c>
      <c r="F37" s="164">
        <v>24106</v>
      </c>
      <c r="G37" s="163">
        <v>80.599999999999994</v>
      </c>
      <c r="H37" s="16">
        <v>2.2200000000000001E-2</v>
      </c>
    </row>
    <row r="38" spans="1:9" x14ac:dyDescent="0.2">
      <c r="A38" s="2" t="str">
        <f t="shared" si="0"/>
        <v>QTSFINE877F01012</v>
      </c>
      <c r="B38" s="246">
        <v>21</v>
      </c>
      <c r="C38" s="207" t="s">
        <v>102</v>
      </c>
      <c r="D38" s="133" t="s">
        <v>159</v>
      </c>
      <c r="E38" s="163" t="s">
        <v>73</v>
      </c>
      <c r="F38" s="164">
        <v>122637</v>
      </c>
      <c r="G38" s="163">
        <v>80.33</v>
      </c>
      <c r="H38" s="16">
        <v>2.2100000000000002E-2</v>
      </c>
    </row>
    <row r="39" spans="1:9" x14ac:dyDescent="0.2">
      <c r="A39" s="2" t="str">
        <f t="shared" si="0"/>
        <v>QTSFINE585B01010</v>
      </c>
      <c r="B39" s="246">
        <v>22</v>
      </c>
      <c r="C39" s="207" t="s">
        <v>62</v>
      </c>
      <c r="D39" s="259" t="s">
        <v>143</v>
      </c>
      <c r="E39" s="372" t="s">
        <v>65</v>
      </c>
      <c r="F39" s="373">
        <v>1704</v>
      </c>
      <c r="G39" s="374">
        <v>78.5</v>
      </c>
      <c r="H39" s="260">
        <v>2.1600000000000001E-2</v>
      </c>
    </row>
    <row r="40" spans="1:9" x14ac:dyDescent="0.2">
      <c r="A40" s="2" t="str">
        <f t="shared" si="0"/>
        <v>QTSFINE075A01022</v>
      </c>
      <c r="B40" s="246">
        <v>23</v>
      </c>
      <c r="C40" s="207" t="s">
        <v>202</v>
      </c>
      <c r="D40" s="133" t="s">
        <v>203</v>
      </c>
      <c r="E40" s="163" t="s">
        <v>66</v>
      </c>
      <c r="F40" s="164">
        <v>12052</v>
      </c>
      <c r="G40" s="163">
        <v>69.09</v>
      </c>
      <c r="H40" s="16">
        <v>1.9E-2</v>
      </c>
    </row>
    <row r="41" spans="1:9" x14ac:dyDescent="0.2">
      <c r="A41" s="2" t="str">
        <f t="shared" si="0"/>
        <v>QTSFINE226A01021</v>
      </c>
      <c r="B41" s="246">
        <v>24</v>
      </c>
      <c r="C41" s="207" t="s">
        <v>271</v>
      </c>
      <c r="D41" s="259" t="s">
        <v>158</v>
      </c>
      <c r="E41" s="372" t="s">
        <v>74</v>
      </c>
      <c r="F41" s="373">
        <v>21901</v>
      </c>
      <c r="G41" s="374">
        <v>63.18</v>
      </c>
      <c r="H41" s="260">
        <v>1.7399999999999999E-2</v>
      </c>
    </row>
    <row r="42" spans="1:9" x14ac:dyDescent="0.2">
      <c r="A42" s="2" t="str">
        <f t="shared" si="0"/>
        <v>QTSFINE053A08081</v>
      </c>
      <c r="B42" s="246">
        <v>25</v>
      </c>
      <c r="C42" s="207" t="s">
        <v>289</v>
      </c>
      <c r="D42" s="133" t="s">
        <v>233</v>
      </c>
      <c r="E42" s="163" t="s">
        <v>263</v>
      </c>
      <c r="F42" s="164">
        <v>23689</v>
      </c>
      <c r="G42" s="163">
        <v>20.98</v>
      </c>
      <c r="H42" s="16">
        <v>5.7999999999999996E-3</v>
      </c>
    </row>
    <row r="43" spans="1:9" x14ac:dyDescent="0.2">
      <c r="B43" s="246"/>
      <c r="C43" s="163"/>
      <c r="D43" s="133"/>
      <c r="E43" s="163"/>
      <c r="F43" s="164"/>
      <c r="G43" s="163"/>
      <c r="H43" s="16"/>
    </row>
    <row r="44" spans="1:9" x14ac:dyDescent="0.2">
      <c r="B44" s="246" t="s">
        <v>10</v>
      </c>
      <c r="C44" s="21" t="s">
        <v>39</v>
      </c>
      <c r="D44" s="21"/>
      <c r="E44" s="15"/>
      <c r="F44" s="69" t="s">
        <v>9</v>
      </c>
      <c r="G44" s="69" t="s">
        <v>9</v>
      </c>
      <c r="H44" s="208" t="s">
        <v>9</v>
      </c>
    </row>
    <row r="45" spans="1:9" x14ac:dyDescent="0.2">
      <c r="B45" s="246"/>
      <c r="C45" s="21"/>
      <c r="D45" s="21"/>
      <c r="E45" s="15"/>
      <c r="F45" s="88"/>
      <c r="G45" s="88"/>
      <c r="H45" s="89"/>
    </row>
    <row r="46" spans="1:9" x14ac:dyDescent="0.2">
      <c r="B46" s="246"/>
      <c r="C46" s="21" t="s">
        <v>51</v>
      </c>
      <c r="D46" s="21"/>
      <c r="E46" s="15"/>
      <c r="F46" s="55"/>
      <c r="G46" s="55">
        <v>3256.7299999999996</v>
      </c>
      <c r="H46" s="60">
        <v>0.89629999999999987</v>
      </c>
      <c r="I46" s="178"/>
    </row>
    <row r="47" spans="1:9" x14ac:dyDescent="0.2">
      <c r="B47" s="246"/>
      <c r="C47" s="14"/>
      <c r="D47" s="14"/>
      <c r="E47" s="15"/>
      <c r="F47" s="55"/>
      <c r="G47" s="55"/>
      <c r="H47" s="60"/>
    </row>
    <row r="48" spans="1:9" x14ac:dyDescent="0.2">
      <c r="B48" s="261"/>
      <c r="C48" s="21" t="s">
        <v>56</v>
      </c>
      <c r="D48" s="21"/>
      <c r="E48" s="55"/>
      <c r="F48" s="55"/>
      <c r="G48" s="55"/>
      <c r="H48" s="60"/>
    </row>
    <row r="49" spans="1:8" x14ac:dyDescent="0.2">
      <c r="B49" s="261"/>
      <c r="C49" s="21"/>
      <c r="D49" s="21"/>
      <c r="E49" s="55"/>
      <c r="F49" s="55"/>
      <c r="G49" s="55"/>
      <c r="H49" s="60"/>
    </row>
    <row r="50" spans="1:8" x14ac:dyDescent="0.2">
      <c r="B50" s="246" t="s">
        <v>7</v>
      </c>
      <c r="C50" s="21" t="s">
        <v>8</v>
      </c>
      <c r="D50" s="21"/>
      <c r="E50" s="55"/>
      <c r="F50" s="205" t="s">
        <v>9</v>
      </c>
      <c r="G50" s="205" t="s">
        <v>9</v>
      </c>
      <c r="H50" s="206" t="s">
        <v>9</v>
      </c>
    </row>
    <row r="51" spans="1:8" x14ac:dyDescent="0.2">
      <c r="B51" s="246" t="s">
        <v>10</v>
      </c>
      <c r="C51" s="21" t="s">
        <v>11</v>
      </c>
      <c r="D51" s="21"/>
      <c r="E51" s="55"/>
      <c r="F51" s="205" t="s">
        <v>9</v>
      </c>
      <c r="G51" s="205" t="s">
        <v>9</v>
      </c>
      <c r="H51" s="206" t="s">
        <v>9</v>
      </c>
    </row>
    <row r="52" spans="1:8" x14ac:dyDescent="0.2">
      <c r="B52" s="246" t="s">
        <v>12</v>
      </c>
      <c r="C52" s="9" t="s">
        <v>13</v>
      </c>
      <c r="D52" s="9"/>
      <c r="E52" s="55"/>
      <c r="F52" s="205" t="s">
        <v>9</v>
      </c>
      <c r="G52" s="205" t="s">
        <v>9</v>
      </c>
      <c r="H52" s="206" t="s">
        <v>9</v>
      </c>
    </row>
    <row r="53" spans="1:8" x14ac:dyDescent="0.2">
      <c r="B53" s="246"/>
      <c r="C53" s="21" t="s">
        <v>93</v>
      </c>
      <c r="D53" s="21"/>
      <c r="E53" s="55"/>
      <c r="F53" s="88"/>
      <c r="G53" s="88" t="s">
        <v>9</v>
      </c>
      <c r="H53" s="89" t="s">
        <v>9</v>
      </c>
    </row>
    <row r="54" spans="1:8" x14ac:dyDescent="0.2">
      <c r="B54" s="246"/>
      <c r="C54" s="21"/>
      <c r="D54" s="21"/>
      <c r="E54" s="55"/>
      <c r="F54" s="55"/>
      <c r="G54" s="55"/>
      <c r="H54" s="60"/>
    </row>
    <row r="55" spans="1:8" x14ac:dyDescent="0.2">
      <c r="B55" s="246"/>
      <c r="C55" s="21" t="s">
        <v>55</v>
      </c>
      <c r="D55" s="21"/>
      <c r="E55" s="55"/>
      <c r="F55" s="88"/>
      <c r="G55" s="88"/>
      <c r="H55" s="89"/>
    </row>
    <row r="56" spans="1:8" x14ac:dyDescent="0.2">
      <c r="B56" s="246"/>
      <c r="C56" s="21"/>
      <c r="D56" s="21"/>
      <c r="E56" s="55"/>
      <c r="F56" s="88"/>
      <c r="G56" s="88"/>
      <c r="H56" s="89"/>
    </row>
    <row r="57" spans="1:8" x14ac:dyDescent="0.2">
      <c r="A57" s="2" t="s">
        <v>366</v>
      </c>
      <c r="B57" s="246" t="s">
        <v>7</v>
      </c>
      <c r="C57" s="9" t="s">
        <v>95</v>
      </c>
      <c r="D57" s="9"/>
      <c r="E57" s="15"/>
      <c r="F57" s="55"/>
      <c r="G57" s="175">
        <v>376.41</v>
      </c>
      <c r="H57" s="60">
        <v>0.1036</v>
      </c>
    </row>
    <row r="58" spans="1:8" x14ac:dyDescent="0.2">
      <c r="B58" s="246"/>
      <c r="C58" s="14"/>
      <c r="D58" s="14"/>
      <c r="E58" s="15"/>
      <c r="F58" s="55"/>
      <c r="G58" s="55"/>
      <c r="H58" s="60"/>
    </row>
    <row r="59" spans="1:8" x14ac:dyDescent="0.2">
      <c r="B59" s="246"/>
      <c r="C59" s="9" t="s">
        <v>96</v>
      </c>
      <c r="D59" s="9"/>
      <c r="E59" s="15"/>
      <c r="F59" s="55"/>
      <c r="G59" s="55"/>
      <c r="H59" s="60"/>
    </row>
    <row r="60" spans="1:8" x14ac:dyDescent="0.2">
      <c r="B60" s="246"/>
      <c r="C60" s="14" t="s">
        <v>35</v>
      </c>
      <c r="D60" s="14"/>
      <c r="E60" s="15"/>
      <c r="F60" s="55"/>
      <c r="G60" s="15">
        <v>0.86000000000058208</v>
      </c>
      <c r="H60" s="60">
        <v>1.0000000000012776E-4</v>
      </c>
    </row>
    <row r="61" spans="1:8" x14ac:dyDescent="0.2">
      <c r="B61" s="246"/>
      <c r="C61" s="21"/>
      <c r="D61" s="21"/>
      <c r="E61" s="15"/>
      <c r="F61" s="15"/>
      <c r="G61" s="14"/>
      <c r="H61" s="62"/>
    </row>
    <row r="62" spans="1:8" s="24" customFormat="1" x14ac:dyDescent="0.2">
      <c r="A62" s="24" t="s">
        <v>295</v>
      </c>
      <c r="B62" s="261"/>
      <c r="C62" s="21" t="s">
        <v>14</v>
      </c>
      <c r="D62" s="21"/>
      <c r="E62" s="55"/>
      <c r="F62" s="55"/>
      <c r="G62" s="175">
        <v>3634</v>
      </c>
      <c r="H62" s="72">
        <v>1</v>
      </c>
    </row>
    <row r="63" spans="1:8" ht="13.5" thickBot="1" x14ac:dyDescent="0.25">
      <c r="B63" s="267"/>
      <c r="C63" s="74"/>
      <c r="D63" s="74"/>
      <c r="E63" s="75"/>
      <c r="F63" s="75"/>
      <c r="G63" s="74"/>
      <c r="H63" s="76"/>
    </row>
    <row r="64" spans="1:8" x14ac:dyDescent="0.2">
      <c r="B64" s="268"/>
      <c r="C64" s="31"/>
      <c r="D64" s="31"/>
      <c r="E64" s="31"/>
      <c r="F64" s="31"/>
      <c r="G64" s="31"/>
      <c r="H64" s="32"/>
    </row>
    <row r="65" spans="1:8" x14ac:dyDescent="0.2">
      <c r="B65" s="269" t="s">
        <v>15</v>
      </c>
      <c r="C65" s="308"/>
      <c r="D65" s="308"/>
      <c r="E65" s="63"/>
      <c r="F65" s="63"/>
      <c r="G65" s="63"/>
      <c r="H65" s="5"/>
    </row>
    <row r="66" spans="1:8" x14ac:dyDescent="0.2">
      <c r="B66" s="269" t="s">
        <v>16</v>
      </c>
      <c r="C66" s="308" t="s">
        <v>386</v>
      </c>
      <c r="D66" s="308"/>
      <c r="E66" s="63"/>
      <c r="F66" s="63"/>
      <c r="G66" s="63"/>
      <c r="H66" s="5"/>
    </row>
    <row r="67" spans="1:8" x14ac:dyDescent="0.2">
      <c r="B67" s="269" t="s">
        <v>17</v>
      </c>
      <c r="C67" s="308" t="s">
        <v>220</v>
      </c>
      <c r="D67" s="308"/>
      <c r="E67" s="63"/>
      <c r="F67" s="63"/>
      <c r="G67" s="63"/>
      <c r="H67" s="5"/>
    </row>
    <row r="68" spans="1:8" x14ac:dyDescent="0.2">
      <c r="B68" s="269" t="s">
        <v>18</v>
      </c>
      <c r="C68" s="308" t="s">
        <v>36</v>
      </c>
      <c r="D68" s="308"/>
      <c r="E68" s="63"/>
      <c r="F68" s="63"/>
      <c r="G68" s="63"/>
      <c r="H68" s="155"/>
    </row>
    <row r="69" spans="1:8" ht="25.5" x14ac:dyDescent="0.2">
      <c r="B69" s="269"/>
      <c r="C69" s="301" t="s">
        <v>199</v>
      </c>
      <c r="D69" s="300" t="s">
        <v>387</v>
      </c>
      <c r="E69" s="63"/>
      <c r="F69" s="63"/>
      <c r="G69" s="63"/>
      <c r="H69" s="144"/>
    </row>
    <row r="70" spans="1:8" x14ac:dyDescent="0.2">
      <c r="A70" s="2" t="s">
        <v>305</v>
      </c>
      <c r="B70" s="269"/>
      <c r="C70" s="15" t="s">
        <v>21</v>
      </c>
      <c r="D70" s="388">
        <v>37.869999999999997</v>
      </c>
      <c r="E70" s="63"/>
      <c r="F70" s="63"/>
      <c r="G70" s="63"/>
      <c r="H70" s="144"/>
    </row>
    <row r="71" spans="1:8" x14ac:dyDescent="0.2">
      <c r="A71" s="2" t="s">
        <v>304</v>
      </c>
      <c r="B71" s="269"/>
      <c r="C71" s="15" t="s">
        <v>22</v>
      </c>
      <c r="D71" s="388">
        <v>37.869999999999997</v>
      </c>
      <c r="E71" s="63"/>
      <c r="F71" s="63"/>
      <c r="G71" s="63"/>
      <c r="H71" s="144"/>
    </row>
    <row r="72" spans="1:8" x14ac:dyDescent="0.2">
      <c r="B72" s="269"/>
      <c r="C72" s="308"/>
      <c r="D72" s="308"/>
      <c r="E72" s="63"/>
      <c r="F72" s="63"/>
      <c r="G72" s="63"/>
      <c r="H72" s="155"/>
    </row>
    <row r="73" spans="1:8" x14ac:dyDescent="0.2">
      <c r="B73" s="269" t="s">
        <v>23</v>
      </c>
      <c r="C73" s="308" t="s">
        <v>395</v>
      </c>
      <c r="D73" s="308"/>
      <c r="E73" s="63"/>
      <c r="F73" s="63"/>
      <c r="G73" s="63"/>
      <c r="H73" s="5"/>
    </row>
    <row r="74" spans="1:8" x14ac:dyDescent="0.2">
      <c r="B74" s="269" t="s">
        <v>24</v>
      </c>
      <c r="C74" s="308" t="s">
        <v>396</v>
      </c>
      <c r="D74" s="308"/>
      <c r="E74" s="63"/>
      <c r="F74" s="63"/>
      <c r="G74" s="63"/>
      <c r="H74" s="5"/>
    </row>
    <row r="75" spans="1:8" ht="12.75" customHeight="1" x14ac:dyDescent="0.2">
      <c r="B75" s="269" t="s">
        <v>25</v>
      </c>
      <c r="C75" s="308" t="s">
        <v>393</v>
      </c>
      <c r="D75" s="308"/>
      <c r="E75" s="63"/>
      <c r="F75" s="63"/>
      <c r="G75" s="63"/>
      <c r="H75" s="5"/>
    </row>
    <row r="76" spans="1:8" x14ac:dyDescent="0.2">
      <c r="B76" s="269" t="s">
        <v>26</v>
      </c>
      <c r="C76" s="308" t="s">
        <v>221</v>
      </c>
      <c r="D76" s="308"/>
      <c r="E76" s="63"/>
      <c r="F76" s="63"/>
      <c r="G76" s="63"/>
      <c r="H76" s="5"/>
    </row>
    <row r="77" spans="1:8" x14ac:dyDescent="0.2">
      <c r="B77" s="270" t="s">
        <v>27</v>
      </c>
      <c r="C77" s="40" t="s">
        <v>372</v>
      </c>
      <c r="D77" s="308"/>
      <c r="E77" s="63"/>
      <c r="F77" s="63"/>
      <c r="G77" s="63"/>
      <c r="H77" s="5"/>
    </row>
    <row r="78" spans="1:8" x14ac:dyDescent="0.2">
      <c r="B78" s="270" t="s">
        <v>37</v>
      </c>
      <c r="C78" s="308" t="s">
        <v>222</v>
      </c>
      <c r="D78" s="308"/>
      <c r="E78" s="63"/>
      <c r="F78" s="63"/>
      <c r="G78" s="63"/>
      <c r="H78" s="5"/>
    </row>
    <row r="79" spans="1:8" x14ac:dyDescent="0.2">
      <c r="B79" s="270" t="s">
        <v>53</v>
      </c>
      <c r="C79" s="308" t="s">
        <v>223</v>
      </c>
      <c r="D79" s="308"/>
      <c r="E79" s="63"/>
      <c r="F79" s="63"/>
      <c r="G79" s="63"/>
      <c r="H79" s="5"/>
    </row>
    <row r="80" spans="1:8" x14ac:dyDescent="0.2">
      <c r="B80" s="270" t="s">
        <v>54</v>
      </c>
      <c r="C80" s="40" t="s">
        <v>397</v>
      </c>
      <c r="D80" s="40"/>
      <c r="E80" s="40"/>
      <c r="F80" s="63"/>
      <c r="G80" s="63"/>
      <c r="H80" s="5"/>
    </row>
    <row r="81" spans="2:8" x14ac:dyDescent="0.2">
      <c r="B81" s="269"/>
      <c r="C81" s="308"/>
      <c r="D81" s="308"/>
      <c r="E81" s="63"/>
      <c r="F81" s="63"/>
      <c r="G81" s="63"/>
      <c r="H81" s="5"/>
    </row>
    <row r="82" spans="2:8" s="24" customFormat="1" x14ac:dyDescent="0.2">
      <c r="B82" s="269" t="s">
        <v>28</v>
      </c>
      <c r="C82" s="308" t="s">
        <v>29</v>
      </c>
      <c r="D82" s="308"/>
      <c r="E82" s="63"/>
      <c r="F82" s="63"/>
      <c r="G82" s="63"/>
      <c r="H82" s="5"/>
    </row>
    <row r="83" spans="2:8" s="24" customFormat="1" x14ac:dyDescent="0.2">
      <c r="B83" s="269" t="s">
        <v>47</v>
      </c>
      <c r="C83" s="308" t="s">
        <v>48</v>
      </c>
      <c r="D83" s="308"/>
      <c r="E83" s="63"/>
      <c r="F83" s="63"/>
      <c r="G83" s="63"/>
      <c r="H83" s="5"/>
    </row>
    <row r="84" spans="2:8" x14ac:dyDescent="0.2">
      <c r="B84" s="269" t="s">
        <v>40</v>
      </c>
      <c r="C84" s="63" t="s">
        <v>41</v>
      </c>
      <c r="D84" s="63"/>
      <c r="E84" s="63"/>
      <c r="F84" s="63"/>
      <c r="G84" s="63"/>
      <c r="H84" s="5"/>
    </row>
    <row r="85" spans="2:8" ht="13.5" thickBot="1" x14ac:dyDescent="0.25">
      <c r="B85" s="271"/>
      <c r="C85" s="151"/>
      <c r="D85" s="151"/>
      <c r="E85" s="152"/>
      <c r="F85" s="151"/>
      <c r="G85" s="153"/>
      <c r="H85" s="154"/>
    </row>
    <row r="86" spans="2:8" x14ac:dyDescent="0.2">
      <c r="E86"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6"/>
  <sheetViews>
    <sheetView tabSelected="1" topLeftCell="B312" zoomScale="90" zoomScaleNormal="90" workbookViewId="0">
      <selection activeCell="G330" sqref="G330"/>
    </sheetView>
  </sheetViews>
  <sheetFormatPr defaultRowHeight="12.75" x14ac:dyDescent="0.2"/>
  <cols>
    <col min="1" max="1" width="9.7109375" style="2" hidden="1" customWidth="1"/>
    <col min="2" max="2" width="8.28515625" style="2" customWidth="1"/>
    <col min="3" max="3" width="56.7109375" style="2" customWidth="1"/>
    <col min="4" max="4" width="20.140625" style="2" customWidth="1"/>
    <col min="5" max="5" width="25.85546875" style="2" customWidth="1"/>
    <col min="6" max="6" width="17.42578125" style="2" customWidth="1"/>
    <col min="7" max="7" width="9.42578125" style="17" bestFit="1" customWidth="1"/>
    <col min="8" max="8" width="10.5703125" style="2" bestFit="1" customWidth="1"/>
    <col min="9" max="16384" width="9.140625" style="2"/>
  </cols>
  <sheetData>
    <row r="1" spans="1:8" x14ac:dyDescent="0.2">
      <c r="B1" s="394" t="s">
        <v>0</v>
      </c>
      <c r="C1" s="395"/>
      <c r="D1" s="395"/>
      <c r="E1" s="395"/>
      <c r="F1" s="395"/>
      <c r="G1" s="396"/>
    </row>
    <row r="2" spans="1:8" x14ac:dyDescent="0.2">
      <c r="B2" s="3"/>
      <c r="C2" s="4"/>
      <c r="D2" s="4"/>
      <c r="E2" s="4"/>
      <c r="F2" s="4"/>
      <c r="G2" s="5"/>
    </row>
    <row r="3" spans="1:8" x14ac:dyDescent="0.2">
      <c r="B3" s="397" t="s">
        <v>1</v>
      </c>
      <c r="C3" s="398"/>
      <c r="D3" s="398"/>
      <c r="E3" s="398"/>
      <c r="F3" s="398"/>
      <c r="G3" s="399"/>
    </row>
    <row r="4" spans="1:8" x14ac:dyDescent="0.2">
      <c r="B4" s="397" t="s">
        <v>2</v>
      </c>
      <c r="C4" s="398"/>
      <c r="D4" s="398"/>
      <c r="E4" s="398"/>
      <c r="F4" s="398"/>
      <c r="G4" s="399"/>
    </row>
    <row r="5" spans="1:8" ht="15" customHeight="1" x14ac:dyDescent="0.2">
      <c r="B5" s="400" t="s">
        <v>107</v>
      </c>
      <c r="C5" s="401"/>
      <c r="D5" s="401"/>
      <c r="E5" s="401"/>
      <c r="F5" s="401"/>
      <c r="G5" s="402"/>
    </row>
    <row r="6" spans="1:8" ht="15" customHeight="1" x14ac:dyDescent="0.2">
      <c r="B6" s="400"/>
      <c r="C6" s="401"/>
      <c r="D6" s="401"/>
      <c r="E6" s="401"/>
      <c r="F6" s="401"/>
      <c r="G6" s="402"/>
    </row>
    <row r="7" spans="1:8" ht="6.75" customHeight="1" x14ac:dyDescent="0.2">
      <c r="B7" s="179"/>
      <c r="C7" s="180"/>
      <c r="D7" s="180"/>
      <c r="E7" s="180"/>
      <c r="F7" s="180"/>
      <c r="G7" s="181"/>
    </row>
    <row r="8" spans="1:8" x14ac:dyDescent="0.2">
      <c r="B8" s="397" t="s">
        <v>112</v>
      </c>
      <c r="C8" s="398"/>
      <c r="D8" s="398"/>
      <c r="E8" s="398"/>
      <c r="F8" s="398"/>
      <c r="G8" s="399"/>
    </row>
    <row r="9" spans="1:8" x14ac:dyDescent="0.2">
      <c r="B9" s="6"/>
      <c r="C9" s="43"/>
      <c r="D9" s="4"/>
      <c r="E9" s="4"/>
      <c r="F9" s="4"/>
      <c r="G9" s="5"/>
    </row>
    <row r="10" spans="1:8" ht="15.75" customHeight="1" x14ac:dyDescent="0.2">
      <c r="B10" s="437" t="str">
        <f>"Monthly Portfolio Statement of the Quantum Equity Fund of Funds for the period ended "&amp;TEXT(Index!C23,"mmmmmmmmmm dd, yyyy")</f>
        <v>Monthly Portfolio Statement of the Quantum Equity Fund of Funds for the period ended November 30, 2015</v>
      </c>
      <c r="C10" s="438"/>
      <c r="D10" s="438"/>
      <c r="E10" s="438"/>
      <c r="F10" s="438"/>
      <c r="G10" s="439"/>
    </row>
    <row r="11" spans="1:8" ht="15.75" customHeight="1" x14ac:dyDescent="0.2">
      <c r="B11" s="192"/>
      <c r="C11" s="193"/>
      <c r="D11" s="193"/>
      <c r="E11" s="193"/>
      <c r="F11" s="193"/>
      <c r="G11" s="194"/>
    </row>
    <row r="12" spans="1:8" s="245" customFormat="1" ht="30" customHeight="1" x14ac:dyDescent="0.25">
      <c r="B12" s="275" t="s">
        <v>3</v>
      </c>
      <c r="C12" s="217" t="s">
        <v>4</v>
      </c>
      <c r="D12" s="276" t="s">
        <v>120</v>
      </c>
      <c r="E12" s="217" t="s">
        <v>5</v>
      </c>
      <c r="F12" s="217" t="s">
        <v>174</v>
      </c>
      <c r="G12" s="277" t="s">
        <v>6</v>
      </c>
    </row>
    <row r="13" spans="1:8" x14ac:dyDescent="0.2">
      <c r="A13" s="2" t="s">
        <v>309</v>
      </c>
      <c r="B13" s="8"/>
      <c r="C13" s="9"/>
      <c r="D13" s="128"/>
      <c r="E13" s="10"/>
      <c r="F13" s="10"/>
      <c r="G13" s="11"/>
    </row>
    <row r="14" spans="1:8" x14ac:dyDescent="0.2">
      <c r="B14" s="8"/>
      <c r="C14" s="9" t="s">
        <v>208</v>
      </c>
      <c r="D14" s="128"/>
      <c r="E14" s="10"/>
      <c r="F14" s="10"/>
      <c r="G14" s="11"/>
    </row>
    <row r="15" spans="1:8" x14ac:dyDescent="0.2">
      <c r="B15" s="8"/>
      <c r="C15" s="9"/>
      <c r="D15" s="128"/>
      <c r="E15" s="10"/>
      <c r="F15" s="10"/>
      <c r="G15" s="11"/>
    </row>
    <row r="16" spans="1:8" x14ac:dyDescent="0.2">
      <c r="A16" s="2" t="str">
        <f t="shared" ref="A16:A22" si="0">+$A$13&amp;D16</f>
        <v>QEFFINF200K01UJ5</v>
      </c>
      <c r="B16" s="262">
        <v>1</v>
      </c>
      <c r="C16" s="162" t="s">
        <v>328</v>
      </c>
      <c r="D16" s="128" t="s">
        <v>253</v>
      </c>
      <c r="E16" s="119">
        <v>59628.03</v>
      </c>
      <c r="F16" s="112">
        <v>94.68</v>
      </c>
      <c r="G16" s="16">
        <v>0.14530000000000001</v>
      </c>
      <c r="H16" s="116"/>
    </row>
    <row r="17" spans="1:8" x14ac:dyDescent="0.2">
      <c r="A17" s="2" t="str">
        <f t="shared" si="0"/>
        <v>QEFFINF090I01IW2</v>
      </c>
      <c r="B17" s="262">
        <v>2</v>
      </c>
      <c r="C17" s="162" t="s">
        <v>257</v>
      </c>
      <c r="D17" s="128" t="s">
        <v>249</v>
      </c>
      <c r="E17" s="119">
        <v>303166.29009999998</v>
      </c>
      <c r="F17" s="112">
        <v>92.71</v>
      </c>
      <c r="G17" s="16">
        <v>0.14230000000000001</v>
      </c>
      <c r="H17" s="116"/>
    </row>
    <row r="18" spans="1:8" x14ac:dyDescent="0.2">
      <c r="A18" s="2" t="str">
        <f t="shared" si="0"/>
        <v>QEFFINF179K01XQ0</v>
      </c>
      <c r="B18" s="262">
        <v>3</v>
      </c>
      <c r="C18" s="162" t="s">
        <v>260</v>
      </c>
      <c r="D18" s="128" t="s">
        <v>251</v>
      </c>
      <c r="E18" s="119">
        <v>237122.96549999999</v>
      </c>
      <c r="F18" s="112">
        <v>91.31</v>
      </c>
      <c r="G18" s="16">
        <v>0.1401</v>
      </c>
      <c r="H18" s="116"/>
    </row>
    <row r="19" spans="1:8" x14ac:dyDescent="0.2">
      <c r="A19" s="2" t="str">
        <f t="shared" si="0"/>
        <v>QEFFINF179K01VC4</v>
      </c>
      <c r="B19" s="262">
        <v>4</v>
      </c>
      <c r="C19" s="162" t="s">
        <v>354</v>
      </c>
      <c r="D19" s="128" t="s">
        <v>250</v>
      </c>
      <c r="E19" s="119">
        <v>43828.574800000002</v>
      </c>
      <c r="F19" s="112">
        <v>90.62</v>
      </c>
      <c r="G19" s="16">
        <v>0.13900000000000001</v>
      </c>
      <c r="H19" s="116"/>
    </row>
    <row r="20" spans="1:8" x14ac:dyDescent="0.2">
      <c r="A20" s="2" t="str">
        <f t="shared" si="0"/>
        <v>QEFFINF769K01AX2</v>
      </c>
      <c r="B20" s="262">
        <v>5</v>
      </c>
      <c r="C20" s="162" t="s">
        <v>259</v>
      </c>
      <c r="D20" s="128" t="s">
        <v>243</v>
      </c>
      <c r="E20" s="119">
        <v>273710.6911</v>
      </c>
      <c r="F20" s="112">
        <v>90.39</v>
      </c>
      <c r="G20" s="16">
        <v>0.13869999999999999</v>
      </c>
      <c r="H20" s="116"/>
    </row>
    <row r="21" spans="1:8" x14ac:dyDescent="0.2">
      <c r="A21" s="2" t="str">
        <f t="shared" si="0"/>
        <v>QEFFINF209K01YY7</v>
      </c>
      <c r="B21" s="262">
        <v>6</v>
      </c>
      <c r="C21" s="162" t="s">
        <v>256</v>
      </c>
      <c r="D21" s="128" t="s">
        <v>219</v>
      </c>
      <c r="E21" s="119">
        <v>54830.675799999997</v>
      </c>
      <c r="F21" s="112">
        <v>89.21</v>
      </c>
      <c r="G21" s="16">
        <v>0.13689999999999999</v>
      </c>
      <c r="H21" s="116"/>
    </row>
    <row r="22" spans="1:8" x14ac:dyDescent="0.2">
      <c r="A22" s="2" t="str">
        <f t="shared" si="0"/>
        <v>QEFFINF109K016L0</v>
      </c>
      <c r="B22" s="262">
        <v>7</v>
      </c>
      <c r="C22" s="162" t="s">
        <v>258</v>
      </c>
      <c r="D22" s="128" t="s">
        <v>252</v>
      </c>
      <c r="E22" s="119">
        <v>299041.90720000002</v>
      </c>
      <c r="F22" s="112">
        <v>88.07</v>
      </c>
      <c r="G22" s="16">
        <v>0.1351</v>
      </c>
      <c r="H22" s="116"/>
    </row>
    <row r="23" spans="1:8" x14ac:dyDescent="0.2">
      <c r="B23" s="262"/>
      <c r="C23" s="10"/>
      <c r="D23" s="10"/>
      <c r="E23" s="13"/>
      <c r="F23" s="13"/>
      <c r="G23" s="11"/>
    </row>
    <row r="24" spans="1:8" x14ac:dyDescent="0.2">
      <c r="B24" s="262"/>
      <c r="C24" s="9" t="s">
        <v>269</v>
      </c>
      <c r="D24" s="9"/>
      <c r="E24" s="18"/>
      <c r="F24" s="297">
        <v>636.99</v>
      </c>
      <c r="G24" s="60">
        <v>0.97740000000000005</v>
      </c>
    </row>
    <row r="25" spans="1:8" x14ac:dyDescent="0.2">
      <c r="B25" s="262"/>
      <c r="C25" s="9"/>
      <c r="D25" s="9"/>
      <c r="E25" s="18"/>
      <c r="F25" s="18"/>
      <c r="G25" s="19"/>
    </row>
    <row r="26" spans="1:8" x14ac:dyDescent="0.2">
      <c r="B26" s="263"/>
      <c r="C26" s="21" t="s">
        <v>56</v>
      </c>
      <c r="D26" s="21"/>
      <c r="E26" s="18"/>
      <c r="F26" s="18"/>
      <c r="G26" s="19"/>
    </row>
    <row r="27" spans="1:8" x14ac:dyDescent="0.2">
      <c r="B27" s="263"/>
      <c r="C27" s="9"/>
      <c r="D27" s="9"/>
      <c r="E27" s="18"/>
      <c r="F27" s="18"/>
      <c r="G27" s="19"/>
    </row>
    <row r="28" spans="1:8" x14ac:dyDescent="0.2">
      <c r="B28" s="262" t="s">
        <v>7</v>
      </c>
      <c r="C28" s="21" t="s">
        <v>8</v>
      </c>
      <c r="D28" s="21"/>
      <c r="E28" s="218" t="s">
        <v>9</v>
      </c>
      <c r="F28" s="218" t="s">
        <v>9</v>
      </c>
      <c r="G28" s="219" t="s">
        <v>9</v>
      </c>
    </row>
    <row r="29" spans="1:8" x14ac:dyDescent="0.2">
      <c r="B29" s="262" t="s">
        <v>10</v>
      </c>
      <c r="C29" s="9" t="s">
        <v>11</v>
      </c>
      <c r="D29" s="9"/>
      <c r="E29" s="218" t="s">
        <v>9</v>
      </c>
      <c r="F29" s="218" t="s">
        <v>9</v>
      </c>
      <c r="G29" s="219" t="s">
        <v>9</v>
      </c>
    </row>
    <row r="30" spans="1:8" x14ac:dyDescent="0.2">
      <c r="B30" s="262" t="s">
        <v>12</v>
      </c>
      <c r="C30" s="9" t="s">
        <v>13</v>
      </c>
      <c r="D30" s="9"/>
      <c r="E30" s="218" t="s">
        <v>9</v>
      </c>
      <c r="F30" s="218" t="s">
        <v>9</v>
      </c>
      <c r="G30" s="219" t="s">
        <v>9</v>
      </c>
    </row>
    <row r="31" spans="1:8" x14ac:dyDescent="0.2">
      <c r="B31" s="262"/>
      <c r="C31" s="9" t="s">
        <v>99</v>
      </c>
      <c r="D31" s="9"/>
      <c r="E31" s="22"/>
      <c r="F31" s="22" t="s">
        <v>9</v>
      </c>
      <c r="G31" s="23" t="s">
        <v>9</v>
      </c>
    </row>
    <row r="32" spans="1:8" x14ac:dyDescent="0.2">
      <c r="B32" s="8"/>
      <c r="C32" s="9"/>
      <c r="D32" s="9"/>
      <c r="E32" s="18"/>
      <c r="F32" s="18"/>
      <c r="G32" s="19"/>
    </row>
    <row r="33" spans="1:7" x14ac:dyDescent="0.2">
      <c r="B33" s="8"/>
      <c r="C33" s="21" t="s">
        <v>57</v>
      </c>
      <c r="D33" s="21"/>
      <c r="E33" s="18"/>
      <c r="F33" s="18"/>
      <c r="G33" s="19"/>
    </row>
    <row r="34" spans="1:7" x14ac:dyDescent="0.2">
      <c r="B34" s="8"/>
      <c r="C34" s="21"/>
      <c r="D34" s="21"/>
      <c r="E34" s="18"/>
      <c r="F34" s="18"/>
      <c r="G34" s="19"/>
    </row>
    <row r="35" spans="1:7" x14ac:dyDescent="0.2">
      <c r="A35" s="2" t="s">
        <v>367</v>
      </c>
      <c r="B35" s="262" t="s">
        <v>7</v>
      </c>
      <c r="C35" s="9" t="s">
        <v>95</v>
      </c>
      <c r="D35" s="9"/>
      <c r="E35" s="18"/>
      <c r="F35" s="166">
        <v>16.420000000000002</v>
      </c>
      <c r="G35" s="60">
        <v>2.52E-2</v>
      </c>
    </row>
    <row r="36" spans="1:7" x14ac:dyDescent="0.2">
      <c r="B36" s="8"/>
      <c r="C36" s="9"/>
      <c r="D36" s="9"/>
      <c r="E36" s="18"/>
      <c r="F36" s="18"/>
      <c r="G36" s="19"/>
    </row>
    <row r="37" spans="1:7" x14ac:dyDescent="0.2">
      <c r="B37" s="8"/>
      <c r="C37" s="9" t="s">
        <v>96</v>
      </c>
      <c r="D37" s="9"/>
      <c r="E37" s="18"/>
      <c r="F37" s="18"/>
      <c r="G37" s="19"/>
    </row>
    <row r="38" spans="1:7" x14ac:dyDescent="0.2">
      <c r="B38" s="8"/>
      <c r="C38" s="14" t="s">
        <v>35</v>
      </c>
      <c r="D38" s="14"/>
      <c r="E38" s="18"/>
      <c r="F38" s="15">
        <v>-1.6999999999999744</v>
      </c>
      <c r="G38" s="60">
        <v>-2.6000000000000467E-3</v>
      </c>
    </row>
    <row r="39" spans="1:7" x14ac:dyDescent="0.2">
      <c r="B39" s="8"/>
      <c r="C39" s="9"/>
      <c r="D39" s="9"/>
      <c r="E39" s="13"/>
      <c r="F39" s="10"/>
      <c r="G39" s="11"/>
    </row>
    <row r="40" spans="1:7" s="24" customFormat="1" x14ac:dyDescent="0.2">
      <c r="A40" s="24" t="s">
        <v>314</v>
      </c>
      <c r="B40" s="20"/>
      <c r="C40" s="9" t="s">
        <v>14</v>
      </c>
      <c r="D40" s="9"/>
      <c r="E40" s="18"/>
      <c r="F40" s="166">
        <v>651.71</v>
      </c>
      <c r="G40" s="19">
        <v>1</v>
      </c>
    </row>
    <row r="41" spans="1:7" ht="13.5" thickBot="1" x14ac:dyDescent="0.25">
      <c r="B41" s="25"/>
      <c r="C41" s="26"/>
      <c r="D41" s="26"/>
      <c r="E41" s="27"/>
      <c r="F41" s="26"/>
      <c r="G41" s="28"/>
    </row>
    <row r="42" spans="1:7" x14ac:dyDescent="0.2">
      <c r="B42" s="29"/>
      <c r="C42" s="30"/>
      <c r="D42" s="30"/>
      <c r="E42" s="31"/>
      <c r="F42" s="31"/>
      <c r="G42" s="32"/>
    </row>
    <row r="43" spans="1:7" x14ac:dyDescent="0.2">
      <c r="B43" s="6" t="s">
        <v>15</v>
      </c>
      <c r="C43" s="4"/>
      <c r="D43" s="4"/>
      <c r="E43" s="4"/>
      <c r="F43" s="63"/>
      <c r="G43" s="5"/>
    </row>
    <row r="44" spans="1:7" x14ac:dyDescent="0.2">
      <c r="B44" s="81" t="s">
        <v>16</v>
      </c>
      <c r="C44" s="4" t="s">
        <v>386</v>
      </c>
      <c r="D44" s="4"/>
      <c r="E44" s="4"/>
      <c r="F44" s="63"/>
      <c r="G44" s="5"/>
    </row>
    <row r="45" spans="1:7" x14ac:dyDescent="0.2">
      <c r="B45" s="81" t="s">
        <v>17</v>
      </c>
      <c r="C45" s="4" t="s">
        <v>19</v>
      </c>
      <c r="D45" s="4"/>
      <c r="E45" s="111"/>
      <c r="F45" s="308"/>
      <c r="G45" s="5"/>
    </row>
    <row r="46" spans="1:7" ht="25.5" x14ac:dyDescent="0.2">
      <c r="B46" s="81"/>
      <c r="C46" s="299" t="s">
        <v>199</v>
      </c>
      <c r="D46" s="302" t="s">
        <v>387</v>
      </c>
      <c r="E46" s="308"/>
      <c r="F46" s="308"/>
      <c r="G46" s="144"/>
    </row>
    <row r="47" spans="1:7" x14ac:dyDescent="0.2">
      <c r="A47" s="2" t="s">
        <v>307</v>
      </c>
      <c r="B47" s="81"/>
      <c r="C47" s="14" t="s">
        <v>21</v>
      </c>
      <c r="D47" s="389">
        <v>24.952000000000002</v>
      </c>
      <c r="E47" s="308"/>
      <c r="F47" s="308"/>
      <c r="G47" s="144"/>
    </row>
    <row r="48" spans="1:7" x14ac:dyDescent="0.2">
      <c r="A48" s="2" t="s">
        <v>306</v>
      </c>
      <c r="B48" s="81"/>
      <c r="C48" s="14" t="s">
        <v>22</v>
      </c>
      <c r="D48" s="389">
        <v>24.952000000000002</v>
      </c>
      <c r="E48" s="308"/>
      <c r="F48" s="308"/>
      <c r="G48" s="144"/>
    </row>
    <row r="49" spans="2:8" ht="9" customHeight="1" x14ac:dyDescent="0.2">
      <c r="B49" s="81"/>
      <c r="C49" s="111"/>
      <c r="D49" s="316"/>
      <c r="E49" s="316"/>
      <c r="F49" s="308"/>
      <c r="G49" s="5"/>
    </row>
    <row r="50" spans="2:8" x14ac:dyDescent="0.2">
      <c r="B50" s="81" t="s">
        <v>18</v>
      </c>
      <c r="C50" s="111" t="s">
        <v>395</v>
      </c>
      <c r="D50" s="111"/>
      <c r="E50" s="111"/>
      <c r="F50" s="308"/>
      <c r="G50" s="5"/>
    </row>
    <row r="51" spans="2:8" x14ac:dyDescent="0.2">
      <c r="B51" s="81" t="s">
        <v>23</v>
      </c>
      <c r="C51" s="111" t="s">
        <v>389</v>
      </c>
      <c r="D51" s="111"/>
      <c r="E51" s="111"/>
      <c r="F51" s="308"/>
      <c r="G51" s="5"/>
    </row>
    <row r="52" spans="2:8" ht="25.5" customHeight="1" x14ac:dyDescent="0.2">
      <c r="B52" s="254" t="s">
        <v>24</v>
      </c>
      <c r="C52" s="432" t="s">
        <v>393</v>
      </c>
      <c r="D52" s="436"/>
      <c r="E52" s="436"/>
      <c r="F52" s="436"/>
      <c r="G52" s="5"/>
    </row>
    <row r="53" spans="2:8" ht="14.25" x14ac:dyDescent="0.2">
      <c r="B53" s="81" t="s">
        <v>25</v>
      </c>
      <c r="C53" s="111" t="s">
        <v>221</v>
      </c>
      <c r="D53" s="317"/>
      <c r="E53" s="317"/>
      <c r="F53" s="317"/>
      <c r="G53" s="5"/>
    </row>
    <row r="54" spans="2:8" x14ac:dyDescent="0.2">
      <c r="B54" s="81" t="s">
        <v>26</v>
      </c>
      <c r="C54" s="1" t="s">
        <v>373</v>
      </c>
      <c r="D54" s="306"/>
      <c r="E54" s="306"/>
      <c r="F54" s="306"/>
      <c r="G54" s="5"/>
    </row>
    <row r="55" spans="2:8" s="24" customFormat="1" x14ac:dyDescent="0.2">
      <c r="B55" s="81" t="s">
        <v>27</v>
      </c>
      <c r="C55" s="111" t="s">
        <v>222</v>
      </c>
      <c r="D55" s="111"/>
      <c r="E55" s="111"/>
      <c r="F55" s="318"/>
      <c r="G55" s="5"/>
    </row>
    <row r="56" spans="2:8" s="24" customFormat="1" x14ac:dyDescent="0.2">
      <c r="B56" s="81" t="s">
        <v>37</v>
      </c>
      <c r="C56" s="111" t="s">
        <v>223</v>
      </c>
      <c r="D56" s="111"/>
      <c r="E56" s="111"/>
      <c r="F56" s="318"/>
      <c r="G56" s="5"/>
    </row>
    <row r="57" spans="2:8" s="24" customFormat="1" x14ac:dyDescent="0.2">
      <c r="B57" s="81" t="s">
        <v>53</v>
      </c>
      <c r="C57" s="1" t="s">
        <v>398</v>
      </c>
      <c r="D57" s="111"/>
      <c r="E57" s="111"/>
      <c r="F57" s="318"/>
      <c r="G57" s="5"/>
    </row>
    <row r="58" spans="2:8" s="24" customFormat="1" x14ac:dyDescent="0.2">
      <c r="B58" s="33"/>
      <c r="C58" s="111"/>
      <c r="D58" s="111"/>
      <c r="E58" s="111"/>
      <c r="F58" s="318"/>
      <c r="G58" s="5"/>
    </row>
    <row r="59" spans="2:8" s="24" customFormat="1" x14ac:dyDescent="0.2">
      <c r="B59" s="81" t="s">
        <v>47</v>
      </c>
      <c r="C59" s="111" t="s">
        <v>48</v>
      </c>
      <c r="D59" s="111"/>
      <c r="E59" s="111"/>
      <c r="F59" s="318"/>
      <c r="G59" s="5"/>
    </row>
    <row r="60" spans="2:8" ht="13.5" thickBot="1" x14ac:dyDescent="0.25">
      <c r="B60" s="37" t="s">
        <v>28</v>
      </c>
      <c r="C60" s="187" t="s">
        <v>29</v>
      </c>
      <c r="D60" s="38"/>
      <c r="E60" s="38"/>
      <c r="F60" s="68"/>
      <c r="G60" s="39"/>
    </row>
    <row r="61" spans="2:8" x14ac:dyDescent="0.2">
      <c r="D61" s="1"/>
      <c r="E61" s="40"/>
      <c r="F61" s="1"/>
      <c r="G61" s="41"/>
    </row>
    <row r="62" spans="2:8" ht="18.75" customHeight="1" x14ac:dyDescent="0.2">
      <c r="D62" s="1"/>
      <c r="E62" s="40"/>
      <c r="F62" s="1"/>
      <c r="G62" s="41"/>
    </row>
    <row r="63" spans="2:8" ht="18.75" x14ac:dyDescent="0.3">
      <c r="B63" s="470" t="s">
        <v>112</v>
      </c>
      <c r="C63" s="471"/>
      <c r="D63" s="471"/>
      <c r="E63" s="471"/>
      <c r="F63" s="471"/>
      <c r="G63" s="471"/>
      <c r="H63" s="472"/>
    </row>
    <row r="64" spans="2:8" ht="18.75" x14ac:dyDescent="0.3">
      <c r="B64" s="473" t="s">
        <v>410</v>
      </c>
      <c r="C64" s="474"/>
      <c r="D64" s="474"/>
      <c r="E64" s="474"/>
      <c r="F64" s="474"/>
      <c r="G64" s="474"/>
      <c r="H64" s="475"/>
    </row>
    <row r="65" spans="2:8" ht="93.75" x14ac:dyDescent="0.2">
      <c r="B65" s="449" t="s">
        <v>3</v>
      </c>
      <c r="C65" s="449" t="s">
        <v>4</v>
      </c>
      <c r="D65" s="449" t="s">
        <v>120</v>
      </c>
      <c r="E65" s="449" t="s">
        <v>277</v>
      </c>
      <c r="F65" s="449" t="s">
        <v>5</v>
      </c>
      <c r="G65" s="450" t="s">
        <v>174</v>
      </c>
      <c r="H65" s="451" t="s">
        <v>6</v>
      </c>
    </row>
    <row r="66" spans="2:8" ht="15" x14ac:dyDescent="0.25">
      <c r="B66" s="452"/>
      <c r="C66" s="453" t="s">
        <v>58</v>
      </c>
      <c r="D66" s="453"/>
      <c r="E66" s="453"/>
      <c r="F66" s="453"/>
      <c r="G66" s="454"/>
      <c r="H66" s="455"/>
    </row>
    <row r="67" spans="2:8" ht="15" x14ac:dyDescent="0.25">
      <c r="B67" s="452">
        <v>1</v>
      </c>
      <c r="C67" s="456" t="s">
        <v>411</v>
      </c>
      <c r="D67" s="452" t="s">
        <v>124</v>
      </c>
      <c r="E67" s="452" t="s">
        <v>67</v>
      </c>
      <c r="F67" s="457">
        <v>3497</v>
      </c>
      <c r="G67" s="458">
        <v>37.693864357068939</v>
      </c>
      <c r="H67" s="459">
        <v>5.7838584305424412</v>
      </c>
    </row>
    <row r="68" spans="2:8" ht="15" x14ac:dyDescent="0.25">
      <c r="B68" s="452">
        <v>2</v>
      </c>
      <c r="C68" s="452" t="s">
        <v>412</v>
      </c>
      <c r="D68" s="452" t="s">
        <v>247</v>
      </c>
      <c r="E68" s="452" t="s">
        <v>67</v>
      </c>
      <c r="F68" s="457">
        <v>9659</v>
      </c>
      <c r="G68" s="458">
        <v>26.538119574437466</v>
      </c>
      <c r="H68" s="459">
        <v>4.0720878384168167</v>
      </c>
    </row>
    <row r="69" spans="2:8" ht="15" x14ac:dyDescent="0.25">
      <c r="B69" s="452">
        <v>3</v>
      </c>
      <c r="C69" s="456" t="s">
        <v>413</v>
      </c>
      <c r="D69" s="452" t="s">
        <v>122</v>
      </c>
      <c r="E69" s="452" t="s">
        <v>66</v>
      </c>
      <c r="F69" s="457">
        <v>2158</v>
      </c>
      <c r="G69" s="458">
        <v>23.472613019423861</v>
      </c>
      <c r="H69" s="459">
        <v>3.6017074135248413</v>
      </c>
    </row>
    <row r="70" spans="2:8" ht="15" x14ac:dyDescent="0.25">
      <c r="B70" s="452">
        <v>4</v>
      </c>
      <c r="C70" s="452" t="s">
        <v>414</v>
      </c>
      <c r="D70" s="452" t="s">
        <v>218</v>
      </c>
      <c r="E70" s="452" t="s">
        <v>67</v>
      </c>
      <c r="F70" s="457">
        <v>4737</v>
      </c>
      <c r="G70" s="458">
        <v>22.225846748559082</v>
      </c>
      <c r="H70" s="459">
        <v>3.4103998962496895</v>
      </c>
    </row>
    <row r="71" spans="2:8" ht="15" x14ac:dyDescent="0.25">
      <c r="B71" s="452">
        <v>5</v>
      </c>
      <c r="C71" s="456" t="s">
        <v>415</v>
      </c>
      <c r="D71" s="452" t="s">
        <v>121</v>
      </c>
      <c r="E71" s="452" t="s">
        <v>87</v>
      </c>
      <c r="F71" s="457">
        <v>2049</v>
      </c>
      <c r="G71" s="458">
        <v>19.789575541746824</v>
      </c>
      <c r="H71" s="459">
        <v>3.0365712108932006</v>
      </c>
    </row>
    <row r="72" spans="2:8" ht="15" x14ac:dyDescent="0.25">
      <c r="B72" s="452">
        <v>6</v>
      </c>
      <c r="C72" s="456" t="s">
        <v>255</v>
      </c>
      <c r="D72" s="452" t="s">
        <v>244</v>
      </c>
      <c r="E72" s="452" t="s">
        <v>67</v>
      </c>
      <c r="F72" s="457">
        <v>6545</v>
      </c>
      <c r="G72" s="458">
        <v>16.375290694275932</v>
      </c>
      <c r="H72" s="459">
        <v>2.5126732095566928</v>
      </c>
    </row>
    <row r="73" spans="2:8" ht="15" x14ac:dyDescent="0.25">
      <c r="B73" s="452">
        <v>7</v>
      </c>
      <c r="C73" s="456" t="s">
        <v>416</v>
      </c>
      <c r="D73" s="452" t="s">
        <v>125</v>
      </c>
      <c r="E73" s="452" t="s">
        <v>74</v>
      </c>
      <c r="F73" s="457">
        <v>1055</v>
      </c>
      <c r="G73" s="458">
        <v>14.497534233355317</v>
      </c>
      <c r="H73" s="459">
        <v>2.2245446846031491</v>
      </c>
    </row>
    <row r="74" spans="2:8" ht="15" x14ac:dyDescent="0.25">
      <c r="B74" s="452">
        <v>8</v>
      </c>
      <c r="C74" s="456" t="s">
        <v>417</v>
      </c>
      <c r="D74" s="452" t="s">
        <v>418</v>
      </c>
      <c r="E74" s="452" t="s">
        <v>65</v>
      </c>
      <c r="F74" s="457">
        <v>4407</v>
      </c>
      <c r="G74" s="458">
        <v>13.167377485523104</v>
      </c>
      <c r="H74" s="459">
        <v>2.0204414850210277</v>
      </c>
    </row>
    <row r="75" spans="2:8" ht="15" x14ac:dyDescent="0.25">
      <c r="B75" s="452">
        <v>9</v>
      </c>
      <c r="C75" s="456" t="s">
        <v>419</v>
      </c>
      <c r="D75" s="452" t="s">
        <v>143</v>
      </c>
      <c r="E75" s="452" t="s">
        <v>65</v>
      </c>
      <c r="F75" s="457">
        <v>285</v>
      </c>
      <c r="G75" s="458">
        <v>13.147364339486916</v>
      </c>
      <c r="H75" s="459">
        <v>2.0173706084898613</v>
      </c>
    </row>
    <row r="76" spans="2:8" ht="15" x14ac:dyDescent="0.25">
      <c r="B76" s="452">
        <v>10</v>
      </c>
      <c r="C76" s="456" t="s">
        <v>420</v>
      </c>
      <c r="D76" s="452" t="s">
        <v>421</v>
      </c>
      <c r="E76" s="452" t="s">
        <v>87</v>
      </c>
      <c r="F76" s="457">
        <v>1328</v>
      </c>
      <c r="G76" s="458">
        <v>11.155638336126083</v>
      </c>
      <c r="H76" s="459">
        <v>1.711754258657882</v>
      </c>
    </row>
    <row r="77" spans="2:8" ht="15" x14ac:dyDescent="0.25">
      <c r="B77" s="452">
        <v>11</v>
      </c>
      <c r="C77" s="456" t="s">
        <v>422</v>
      </c>
      <c r="D77" s="452" t="s">
        <v>195</v>
      </c>
      <c r="E77" s="452" t="s">
        <v>67</v>
      </c>
      <c r="F77" s="457">
        <v>1140</v>
      </c>
      <c r="G77" s="458">
        <v>10.666436046173752</v>
      </c>
      <c r="H77" s="459">
        <v>1.6366896072287211</v>
      </c>
    </row>
    <row r="78" spans="2:8" ht="15" x14ac:dyDescent="0.25">
      <c r="B78" s="452">
        <v>12</v>
      </c>
      <c r="C78" s="456" t="s">
        <v>423</v>
      </c>
      <c r="D78" s="452" t="s">
        <v>156</v>
      </c>
      <c r="E78" s="452" t="s">
        <v>71</v>
      </c>
      <c r="F78" s="457">
        <v>2579</v>
      </c>
      <c r="G78" s="458">
        <v>8.8349642745684456</v>
      </c>
      <c r="H78" s="459">
        <v>1.3556631423867502</v>
      </c>
    </row>
    <row r="79" spans="2:8" ht="15" x14ac:dyDescent="0.25">
      <c r="B79" s="452">
        <v>13</v>
      </c>
      <c r="C79" s="456" t="s">
        <v>424</v>
      </c>
      <c r="D79" s="452" t="s">
        <v>150</v>
      </c>
      <c r="E79" s="452" t="s">
        <v>66</v>
      </c>
      <c r="F79" s="457">
        <v>998</v>
      </c>
      <c r="G79" s="458">
        <v>8.6947048449376112</v>
      </c>
      <c r="H79" s="459">
        <v>1.3341413191836791</v>
      </c>
    </row>
    <row r="80" spans="2:8" ht="15" x14ac:dyDescent="0.25">
      <c r="B80" s="452">
        <v>14</v>
      </c>
      <c r="C80" s="456" t="s">
        <v>425</v>
      </c>
      <c r="D80" s="452" t="s">
        <v>135</v>
      </c>
      <c r="E80" s="452" t="s">
        <v>67</v>
      </c>
      <c r="F80" s="457">
        <v>1052</v>
      </c>
      <c r="G80" s="458">
        <v>7.2841933797789427</v>
      </c>
      <c r="H80" s="459">
        <v>1.1177082532646954</v>
      </c>
    </row>
    <row r="81" spans="2:8" ht="15" x14ac:dyDescent="0.25">
      <c r="B81" s="452">
        <v>15</v>
      </c>
      <c r="C81" s="456" t="s">
        <v>426</v>
      </c>
      <c r="D81" s="452" t="s">
        <v>129</v>
      </c>
      <c r="E81" s="452" t="s">
        <v>65</v>
      </c>
      <c r="F81" s="457">
        <v>1654</v>
      </c>
      <c r="G81" s="458">
        <v>7.0016893153720829</v>
      </c>
      <c r="H81" s="459">
        <v>1.0743599910885542</v>
      </c>
    </row>
    <row r="82" spans="2:8" ht="15" x14ac:dyDescent="0.25">
      <c r="B82" s="452">
        <v>16</v>
      </c>
      <c r="C82" s="456" t="s">
        <v>427</v>
      </c>
      <c r="D82" s="452" t="s">
        <v>267</v>
      </c>
      <c r="E82" s="452" t="s">
        <v>66</v>
      </c>
      <c r="F82" s="457">
        <v>1310</v>
      </c>
      <c r="G82" s="458">
        <v>6.9865026725634189</v>
      </c>
      <c r="H82" s="459">
        <v>1.0720297075387315</v>
      </c>
    </row>
    <row r="83" spans="2:8" ht="15" x14ac:dyDescent="0.25">
      <c r="B83" s="452">
        <v>17</v>
      </c>
      <c r="C83" s="456" t="s">
        <v>428</v>
      </c>
      <c r="D83" s="452" t="s">
        <v>429</v>
      </c>
      <c r="E83" s="452" t="s">
        <v>68</v>
      </c>
      <c r="F83" s="457">
        <v>126</v>
      </c>
      <c r="G83" s="458">
        <v>6.9646308668099701</v>
      </c>
      <c r="H83" s="459">
        <v>1.0686736327436424</v>
      </c>
    </row>
    <row r="84" spans="2:8" ht="15" x14ac:dyDescent="0.25">
      <c r="B84" s="452">
        <v>18</v>
      </c>
      <c r="C84" s="456" t="s">
        <v>234</v>
      </c>
      <c r="D84" s="452" t="s">
        <v>254</v>
      </c>
      <c r="E84" s="452" t="s">
        <v>67</v>
      </c>
      <c r="F84" s="457">
        <v>3798</v>
      </c>
      <c r="G84" s="458">
        <v>6.832903850466316</v>
      </c>
      <c r="H84" s="459">
        <v>1.0484610483614161</v>
      </c>
    </row>
    <row r="85" spans="2:8" ht="15" x14ac:dyDescent="0.25">
      <c r="B85" s="452">
        <v>19</v>
      </c>
      <c r="C85" s="456" t="s">
        <v>430</v>
      </c>
      <c r="D85" s="452" t="s">
        <v>138</v>
      </c>
      <c r="E85" s="452" t="s">
        <v>72</v>
      </c>
      <c r="F85" s="457">
        <v>181</v>
      </c>
      <c r="G85" s="458">
        <v>6.7904960660476776</v>
      </c>
      <c r="H85" s="459">
        <v>1.0419538720446857</v>
      </c>
    </row>
    <row r="86" spans="2:8" ht="15" x14ac:dyDescent="0.25">
      <c r="B86" s="452">
        <v>20</v>
      </c>
      <c r="C86" s="456" t="s">
        <v>431</v>
      </c>
      <c r="D86" s="452" t="s">
        <v>126</v>
      </c>
      <c r="E86" s="452" t="s">
        <v>66</v>
      </c>
      <c r="F86" s="457">
        <v>282</v>
      </c>
      <c r="G86" s="458">
        <v>6.6651490267685034</v>
      </c>
      <c r="H86" s="459">
        <v>1.0227202502803938</v>
      </c>
    </row>
    <row r="87" spans="2:8" ht="15" x14ac:dyDescent="0.25">
      <c r="B87" s="452">
        <v>21</v>
      </c>
      <c r="C87" s="456" t="s">
        <v>432</v>
      </c>
      <c r="D87" s="452" t="s">
        <v>433</v>
      </c>
      <c r="E87" s="452" t="s">
        <v>88</v>
      </c>
      <c r="F87" s="457">
        <v>812</v>
      </c>
      <c r="G87" s="458">
        <v>6.5721303446599997</v>
      </c>
      <c r="H87" s="459">
        <v>1.0084471875979701</v>
      </c>
    </row>
    <row r="88" spans="2:8" ht="15" x14ac:dyDescent="0.25">
      <c r="B88" s="452">
        <v>22</v>
      </c>
      <c r="C88" s="456" t="s">
        <v>434</v>
      </c>
      <c r="D88" s="452" t="s">
        <v>123</v>
      </c>
      <c r="E88" s="452" t="s">
        <v>68</v>
      </c>
      <c r="F88" s="457">
        <v>497</v>
      </c>
      <c r="G88" s="458">
        <v>6.0140368369576862</v>
      </c>
      <c r="H88" s="459">
        <v>0.9228116632331228</v>
      </c>
    </row>
    <row r="89" spans="2:8" ht="15" x14ac:dyDescent="0.25">
      <c r="B89" s="452">
        <v>23</v>
      </c>
      <c r="C89" s="456" t="s">
        <v>435</v>
      </c>
      <c r="D89" s="452" t="s">
        <v>131</v>
      </c>
      <c r="E89" s="452" t="s">
        <v>76</v>
      </c>
      <c r="F89" s="457">
        <v>1767</v>
      </c>
      <c r="G89" s="458">
        <v>5.9066489390064483</v>
      </c>
      <c r="H89" s="459">
        <v>0.90633374542083001</v>
      </c>
    </row>
    <row r="90" spans="2:8" ht="15" x14ac:dyDescent="0.25">
      <c r="B90" s="452">
        <v>24</v>
      </c>
      <c r="C90" s="456" t="s">
        <v>436</v>
      </c>
      <c r="D90" s="452" t="s">
        <v>133</v>
      </c>
      <c r="E90" s="452" t="s">
        <v>88</v>
      </c>
      <c r="F90" s="457">
        <v>773</v>
      </c>
      <c r="G90" s="458">
        <v>5.6370752701782143</v>
      </c>
      <c r="H90" s="459">
        <v>0.86496956152250182</v>
      </c>
    </row>
    <row r="91" spans="2:8" ht="15" x14ac:dyDescent="0.25">
      <c r="B91" s="452">
        <v>25</v>
      </c>
      <c r="C91" s="456" t="s">
        <v>437</v>
      </c>
      <c r="D91" s="452" t="s">
        <v>141</v>
      </c>
      <c r="E91" s="452" t="s">
        <v>88</v>
      </c>
      <c r="F91" s="457">
        <v>862</v>
      </c>
      <c r="G91" s="458">
        <v>5.5508685277492251</v>
      </c>
      <c r="H91" s="459">
        <v>0.85174174308382256</v>
      </c>
    </row>
    <row r="92" spans="2:8" ht="15" x14ac:dyDescent="0.25">
      <c r="B92" s="452">
        <v>26</v>
      </c>
      <c r="C92" s="456" t="s">
        <v>438</v>
      </c>
      <c r="D92" s="452" t="s">
        <v>130</v>
      </c>
      <c r="E92" s="452" t="s">
        <v>65</v>
      </c>
      <c r="F92" s="457">
        <v>378</v>
      </c>
      <c r="G92" s="458">
        <v>5.1567781091021061</v>
      </c>
      <c r="H92" s="459">
        <v>0.79127133950046913</v>
      </c>
    </row>
    <row r="93" spans="2:8" ht="15" x14ac:dyDescent="0.25">
      <c r="B93" s="452">
        <v>27</v>
      </c>
      <c r="C93" s="456" t="s">
        <v>439</v>
      </c>
      <c r="D93" s="452" t="s">
        <v>158</v>
      </c>
      <c r="E93" s="452" t="s">
        <v>74</v>
      </c>
      <c r="F93" s="457">
        <v>1753</v>
      </c>
      <c r="G93" s="458">
        <v>5.056152103177503</v>
      </c>
      <c r="H93" s="459">
        <v>0.77583098647151028</v>
      </c>
    </row>
    <row r="94" spans="2:8" ht="15" x14ac:dyDescent="0.25">
      <c r="B94" s="452">
        <v>28</v>
      </c>
      <c r="C94" s="456" t="s">
        <v>440</v>
      </c>
      <c r="D94" s="452" t="s">
        <v>441</v>
      </c>
      <c r="E94" s="452" t="s">
        <v>65</v>
      </c>
      <c r="F94" s="457">
        <v>1609</v>
      </c>
      <c r="G94" s="458">
        <v>4.9400881784842721</v>
      </c>
      <c r="H94" s="459">
        <v>0.75802179336359021</v>
      </c>
    </row>
    <row r="95" spans="2:8" ht="15" x14ac:dyDescent="0.25">
      <c r="B95" s="452">
        <v>29</v>
      </c>
      <c r="C95" s="452" t="s">
        <v>442</v>
      </c>
      <c r="D95" s="452" t="s">
        <v>152</v>
      </c>
      <c r="E95" s="452" t="s">
        <v>88</v>
      </c>
      <c r="F95" s="457">
        <v>266</v>
      </c>
      <c r="G95" s="458">
        <v>4.7515097165301485</v>
      </c>
      <c r="H95" s="459">
        <v>0.72908575441942891</v>
      </c>
    </row>
    <row r="96" spans="2:8" ht="15" x14ac:dyDescent="0.25">
      <c r="B96" s="452">
        <v>30</v>
      </c>
      <c r="C96" s="456" t="s">
        <v>443</v>
      </c>
      <c r="D96" s="452" t="s">
        <v>444</v>
      </c>
      <c r="E96" s="452" t="s">
        <v>88</v>
      </c>
      <c r="F96" s="457">
        <v>580</v>
      </c>
      <c r="G96" s="458">
        <v>4.5838811269780333</v>
      </c>
      <c r="H96" s="459">
        <v>0.70336432608041288</v>
      </c>
    </row>
    <row r="97" spans="2:8" ht="15" x14ac:dyDescent="0.25">
      <c r="B97" s="452">
        <v>31</v>
      </c>
      <c r="C97" s="456" t="s">
        <v>445</v>
      </c>
      <c r="D97" s="452" t="s">
        <v>446</v>
      </c>
      <c r="E97" s="452" t="s">
        <v>88</v>
      </c>
      <c r="F97" s="457">
        <v>394</v>
      </c>
      <c r="G97" s="458">
        <v>4.5282264158481045</v>
      </c>
      <c r="H97" s="459">
        <v>0.69482450200934021</v>
      </c>
    </row>
    <row r="98" spans="2:8" ht="15" x14ac:dyDescent="0.25">
      <c r="B98" s="452">
        <v>32</v>
      </c>
      <c r="C98" s="456" t="s">
        <v>447</v>
      </c>
      <c r="D98" s="452" t="s">
        <v>203</v>
      </c>
      <c r="E98" s="452" t="s">
        <v>66</v>
      </c>
      <c r="F98" s="457">
        <v>772</v>
      </c>
      <c r="G98" s="458">
        <v>4.4257034767951913</v>
      </c>
      <c r="H98" s="459">
        <v>0.6790930779306632</v>
      </c>
    </row>
    <row r="99" spans="2:8" ht="15" x14ac:dyDescent="0.25">
      <c r="B99" s="452">
        <v>33</v>
      </c>
      <c r="C99" s="456" t="s">
        <v>448</v>
      </c>
      <c r="D99" s="452" t="s">
        <v>449</v>
      </c>
      <c r="E99" s="452" t="s">
        <v>71</v>
      </c>
      <c r="F99" s="457">
        <v>149</v>
      </c>
      <c r="G99" s="458">
        <v>4.3696782840092832</v>
      </c>
      <c r="H99" s="459">
        <v>0.67049640605462701</v>
      </c>
    </row>
    <row r="100" spans="2:8" ht="15" x14ac:dyDescent="0.25">
      <c r="B100" s="452">
        <v>34</v>
      </c>
      <c r="C100" s="456" t="s">
        <v>84</v>
      </c>
      <c r="D100" s="452" t="s">
        <v>248</v>
      </c>
      <c r="E100" s="452" t="s">
        <v>67</v>
      </c>
      <c r="F100" s="457">
        <v>3016</v>
      </c>
      <c r="G100" s="458">
        <v>4.3659774936685372</v>
      </c>
      <c r="H100" s="459">
        <v>0.66992854579999161</v>
      </c>
    </row>
    <row r="101" spans="2:8" ht="15" x14ac:dyDescent="0.25">
      <c r="B101" s="452">
        <v>35</v>
      </c>
      <c r="C101" s="456" t="s">
        <v>450</v>
      </c>
      <c r="D101" s="452" t="s">
        <v>451</v>
      </c>
      <c r="E101" s="452" t="s">
        <v>67</v>
      </c>
      <c r="F101" s="457">
        <v>7191</v>
      </c>
      <c r="G101" s="458">
        <v>4.2213237947212106</v>
      </c>
      <c r="H101" s="459">
        <v>0.64773245286985026</v>
      </c>
    </row>
    <row r="102" spans="2:8" ht="15" x14ac:dyDescent="0.25">
      <c r="B102" s="452">
        <v>36</v>
      </c>
      <c r="C102" s="456" t="s">
        <v>452</v>
      </c>
      <c r="D102" s="452" t="s">
        <v>453</v>
      </c>
      <c r="E102" s="452" t="s">
        <v>454</v>
      </c>
      <c r="F102" s="457">
        <v>343</v>
      </c>
      <c r="G102" s="458">
        <v>4.2084375440294819</v>
      </c>
      <c r="H102" s="459">
        <v>0.64575514831451453</v>
      </c>
    </row>
    <row r="103" spans="2:8" ht="15" x14ac:dyDescent="0.25">
      <c r="B103" s="452">
        <v>37</v>
      </c>
      <c r="C103" s="456" t="s">
        <v>455</v>
      </c>
      <c r="D103" s="452" t="s">
        <v>456</v>
      </c>
      <c r="E103" s="452" t="s">
        <v>70</v>
      </c>
      <c r="F103" s="457">
        <v>328</v>
      </c>
      <c r="G103" s="458">
        <v>4.1186887086844131</v>
      </c>
      <c r="H103" s="459">
        <v>0.6319838206250894</v>
      </c>
    </row>
    <row r="104" spans="2:8" ht="15" x14ac:dyDescent="0.25">
      <c r="B104" s="452">
        <v>38</v>
      </c>
      <c r="C104" s="456" t="s">
        <v>457</v>
      </c>
      <c r="D104" s="452" t="s">
        <v>458</v>
      </c>
      <c r="E104" s="452" t="s">
        <v>70</v>
      </c>
      <c r="F104" s="457">
        <v>2118</v>
      </c>
      <c r="G104" s="458">
        <v>4.0837847257157209</v>
      </c>
      <c r="H104" s="459">
        <v>0.6266280498757546</v>
      </c>
    </row>
    <row r="105" spans="2:8" ht="15" x14ac:dyDescent="0.25">
      <c r="B105" s="452">
        <v>39</v>
      </c>
      <c r="C105" s="456" t="s">
        <v>459</v>
      </c>
      <c r="D105" s="452" t="s">
        <v>266</v>
      </c>
      <c r="E105" s="452" t="s">
        <v>76</v>
      </c>
      <c r="F105" s="457">
        <v>2873</v>
      </c>
      <c r="G105" s="458">
        <v>4.0631018406100274</v>
      </c>
      <c r="H105" s="459">
        <v>0.62345440659383222</v>
      </c>
    </row>
    <row r="106" spans="2:8" ht="15" x14ac:dyDescent="0.25">
      <c r="B106" s="452">
        <v>40</v>
      </c>
      <c r="C106" s="456" t="s">
        <v>460</v>
      </c>
      <c r="D106" s="452" t="s">
        <v>147</v>
      </c>
      <c r="E106" s="452" t="s">
        <v>73</v>
      </c>
      <c r="F106" s="457">
        <v>2963</v>
      </c>
      <c r="G106" s="458">
        <v>4.0328368794430371</v>
      </c>
      <c r="H106" s="459">
        <v>0.6188104611193771</v>
      </c>
    </row>
    <row r="107" spans="2:8" ht="15" x14ac:dyDescent="0.25">
      <c r="B107" s="452">
        <v>41</v>
      </c>
      <c r="C107" s="456" t="s">
        <v>461</v>
      </c>
      <c r="D107" s="452" t="s">
        <v>238</v>
      </c>
      <c r="E107" s="452" t="s">
        <v>239</v>
      </c>
      <c r="F107" s="457">
        <v>981</v>
      </c>
      <c r="G107" s="458">
        <v>4.0053535433582574</v>
      </c>
      <c r="H107" s="459">
        <v>0.61459333645400505</v>
      </c>
    </row>
    <row r="108" spans="2:8" ht="15" x14ac:dyDescent="0.25">
      <c r="B108" s="452">
        <v>42</v>
      </c>
      <c r="C108" s="456" t="s">
        <v>462</v>
      </c>
      <c r="D108" s="452" t="s">
        <v>463</v>
      </c>
      <c r="E108" s="452" t="s">
        <v>464</v>
      </c>
      <c r="F108" s="457">
        <v>570</v>
      </c>
      <c r="G108" s="458">
        <v>3.9284275067164103</v>
      </c>
      <c r="H108" s="459">
        <v>0.6027895770584597</v>
      </c>
    </row>
    <row r="109" spans="2:8" ht="15" x14ac:dyDescent="0.25">
      <c r="B109" s="452">
        <v>43</v>
      </c>
      <c r="C109" s="456" t="s">
        <v>465</v>
      </c>
      <c r="D109" s="452" t="s">
        <v>466</v>
      </c>
      <c r="E109" s="452" t="s">
        <v>467</v>
      </c>
      <c r="F109" s="457">
        <v>944</v>
      </c>
      <c r="G109" s="458">
        <v>3.9242606683500001</v>
      </c>
      <c r="H109" s="459">
        <v>0.60215020501143446</v>
      </c>
    </row>
    <row r="110" spans="2:8" ht="15" x14ac:dyDescent="0.25">
      <c r="B110" s="452">
        <v>44</v>
      </c>
      <c r="C110" s="456" t="s">
        <v>468</v>
      </c>
      <c r="D110" s="452" t="s">
        <v>198</v>
      </c>
      <c r="E110" s="452" t="s">
        <v>71</v>
      </c>
      <c r="F110" s="457">
        <v>458</v>
      </c>
      <c r="G110" s="458">
        <v>3.8371286520639512</v>
      </c>
      <c r="H110" s="459">
        <v>0.58878040980571378</v>
      </c>
    </row>
    <row r="111" spans="2:8" ht="15" x14ac:dyDescent="0.25">
      <c r="B111" s="452">
        <v>45</v>
      </c>
      <c r="C111" s="456" t="s">
        <v>469</v>
      </c>
      <c r="D111" s="452" t="s">
        <v>470</v>
      </c>
      <c r="E111" s="452" t="s">
        <v>88</v>
      </c>
      <c r="F111" s="457">
        <v>266</v>
      </c>
      <c r="G111" s="458">
        <v>3.7902597322248859</v>
      </c>
      <c r="H111" s="459">
        <v>0.58158870362845216</v>
      </c>
    </row>
    <row r="112" spans="2:8" ht="15" x14ac:dyDescent="0.25">
      <c r="B112" s="452">
        <v>46</v>
      </c>
      <c r="C112" s="456" t="s">
        <v>471</v>
      </c>
      <c r="D112" s="452" t="s">
        <v>472</v>
      </c>
      <c r="E112" s="452" t="s">
        <v>76</v>
      </c>
      <c r="F112" s="457">
        <v>862</v>
      </c>
      <c r="G112" s="458">
        <v>3.7186211134999998</v>
      </c>
      <c r="H112" s="459">
        <v>0.57059626133229258</v>
      </c>
    </row>
    <row r="113" spans="2:8" ht="15" x14ac:dyDescent="0.25">
      <c r="B113" s="452">
        <v>47</v>
      </c>
      <c r="C113" s="456" t="s">
        <v>473</v>
      </c>
      <c r="D113" s="452" t="s">
        <v>268</v>
      </c>
      <c r="E113" s="452" t="s">
        <v>67</v>
      </c>
      <c r="F113" s="457">
        <v>480</v>
      </c>
      <c r="G113" s="458">
        <v>3.6902935818178655</v>
      </c>
      <c r="H113" s="459">
        <v>0.56624960078870612</v>
      </c>
    </row>
    <row r="114" spans="2:8" ht="15" x14ac:dyDescent="0.25">
      <c r="B114" s="452">
        <v>48</v>
      </c>
      <c r="C114" s="456" t="s">
        <v>474</v>
      </c>
      <c r="D114" s="452" t="s">
        <v>475</v>
      </c>
      <c r="E114" s="452" t="s">
        <v>119</v>
      </c>
      <c r="F114" s="457">
        <v>649</v>
      </c>
      <c r="G114" s="458">
        <v>3.6229801975399996</v>
      </c>
      <c r="H114" s="459">
        <v>0.55592083530433456</v>
      </c>
    </row>
    <row r="115" spans="2:8" ht="15" x14ac:dyDescent="0.25">
      <c r="B115" s="452">
        <v>49</v>
      </c>
      <c r="C115" s="456" t="s">
        <v>476</v>
      </c>
      <c r="D115" s="452" t="s">
        <v>142</v>
      </c>
      <c r="E115" s="452" t="s">
        <v>72</v>
      </c>
      <c r="F115" s="457">
        <v>129</v>
      </c>
      <c r="G115" s="458">
        <v>3.6103571449995524</v>
      </c>
      <c r="H115" s="459">
        <v>0.55398391665456093</v>
      </c>
    </row>
    <row r="116" spans="2:8" ht="15" x14ac:dyDescent="0.25">
      <c r="B116" s="452">
        <v>50</v>
      </c>
      <c r="C116" s="456" t="s">
        <v>477</v>
      </c>
      <c r="D116" s="452" t="s">
        <v>478</v>
      </c>
      <c r="E116" s="452" t="s">
        <v>467</v>
      </c>
      <c r="F116" s="457">
        <v>106</v>
      </c>
      <c r="G116" s="458">
        <v>3.5635138285263839</v>
      </c>
      <c r="H116" s="459">
        <v>0.5467961391337588</v>
      </c>
    </row>
    <row r="117" spans="2:8" ht="15" x14ac:dyDescent="0.25">
      <c r="B117" s="452">
        <v>51</v>
      </c>
      <c r="C117" s="460" t="s">
        <v>479</v>
      </c>
      <c r="D117" s="460" t="s">
        <v>480</v>
      </c>
      <c r="E117" s="452" t="s">
        <v>68</v>
      </c>
      <c r="F117" s="457">
        <v>181</v>
      </c>
      <c r="G117" s="458">
        <v>3.4958083057446427</v>
      </c>
      <c r="H117" s="459">
        <v>0.53640720275340015</v>
      </c>
    </row>
    <row r="118" spans="2:8" ht="15" x14ac:dyDescent="0.25">
      <c r="B118" s="452">
        <v>52</v>
      </c>
      <c r="C118" s="456" t="s">
        <v>481</v>
      </c>
      <c r="D118" s="452" t="s">
        <v>482</v>
      </c>
      <c r="E118" s="452" t="s">
        <v>212</v>
      </c>
      <c r="F118" s="457">
        <v>1164</v>
      </c>
      <c r="G118" s="458">
        <v>3.3663334716233559</v>
      </c>
      <c r="H118" s="459">
        <v>0.51654019989634103</v>
      </c>
    </row>
    <row r="119" spans="2:8" ht="15" x14ac:dyDescent="0.25">
      <c r="B119" s="452">
        <v>53</v>
      </c>
      <c r="C119" s="456" t="s">
        <v>483</v>
      </c>
      <c r="D119" s="452" t="s">
        <v>484</v>
      </c>
      <c r="E119" s="452" t="s">
        <v>119</v>
      </c>
      <c r="F119" s="457">
        <v>98</v>
      </c>
      <c r="G119" s="458">
        <v>3.21747914573</v>
      </c>
      <c r="H119" s="459">
        <v>0.49369955029922585</v>
      </c>
    </row>
    <row r="120" spans="2:8" ht="15" x14ac:dyDescent="0.25">
      <c r="B120" s="452">
        <v>54</v>
      </c>
      <c r="C120" s="452" t="s">
        <v>485</v>
      </c>
      <c r="D120" s="452" t="s">
        <v>486</v>
      </c>
      <c r="E120" s="452" t="s">
        <v>454</v>
      </c>
      <c r="F120" s="457">
        <v>80</v>
      </c>
      <c r="G120" s="458">
        <v>3.1874877759447688</v>
      </c>
      <c r="H120" s="459">
        <v>0.4890975854984666</v>
      </c>
    </row>
    <row r="121" spans="2:8" ht="15" x14ac:dyDescent="0.25">
      <c r="B121" s="452">
        <v>55</v>
      </c>
      <c r="C121" s="456" t="s">
        <v>487</v>
      </c>
      <c r="D121" s="452" t="s">
        <v>488</v>
      </c>
      <c r="E121" s="452" t="s">
        <v>88</v>
      </c>
      <c r="F121" s="457">
        <v>72</v>
      </c>
      <c r="G121" s="458">
        <v>3.161468423672702</v>
      </c>
      <c r="H121" s="459">
        <v>0.48510509885473985</v>
      </c>
    </row>
    <row r="122" spans="2:8" ht="15" x14ac:dyDescent="0.25">
      <c r="B122" s="452">
        <v>56</v>
      </c>
      <c r="C122" s="456" t="s">
        <v>489</v>
      </c>
      <c r="D122" s="452" t="s">
        <v>490</v>
      </c>
      <c r="E122" s="452" t="s">
        <v>491</v>
      </c>
      <c r="F122" s="457">
        <v>1379</v>
      </c>
      <c r="G122" s="458">
        <v>3.0095688428439309</v>
      </c>
      <c r="H122" s="459">
        <v>0.46179717630135508</v>
      </c>
    </row>
    <row r="123" spans="2:8" ht="15" x14ac:dyDescent="0.25">
      <c r="B123" s="452">
        <v>57</v>
      </c>
      <c r="C123" s="456" t="s">
        <v>492</v>
      </c>
      <c r="D123" s="452" t="s">
        <v>493</v>
      </c>
      <c r="E123" s="452" t="s">
        <v>454</v>
      </c>
      <c r="F123" s="457">
        <v>301</v>
      </c>
      <c r="G123" s="458">
        <v>2.987474403071591</v>
      </c>
      <c r="H123" s="459">
        <v>0.45840693988158099</v>
      </c>
    </row>
    <row r="124" spans="2:8" ht="15" x14ac:dyDescent="0.25">
      <c r="B124" s="452">
        <v>58</v>
      </c>
      <c r="C124" s="456" t="s">
        <v>494</v>
      </c>
      <c r="D124" s="452" t="s">
        <v>154</v>
      </c>
      <c r="E124" s="452" t="s">
        <v>87</v>
      </c>
      <c r="F124" s="457">
        <v>329</v>
      </c>
      <c r="G124" s="458">
        <v>2.9680535386954965</v>
      </c>
      <c r="H124" s="459">
        <v>0.45542694480636048</v>
      </c>
    </row>
    <row r="125" spans="2:8" ht="15" x14ac:dyDescent="0.25">
      <c r="B125" s="452">
        <v>59</v>
      </c>
      <c r="C125" s="456" t="s">
        <v>495</v>
      </c>
      <c r="D125" s="452" t="s">
        <v>136</v>
      </c>
      <c r="E125" s="452" t="s">
        <v>91</v>
      </c>
      <c r="F125" s="457">
        <v>830</v>
      </c>
      <c r="G125" s="458">
        <v>2.7445466935528091</v>
      </c>
      <c r="H125" s="459">
        <v>0.42113139107070219</v>
      </c>
    </row>
    <row r="126" spans="2:8" ht="15" x14ac:dyDescent="0.25">
      <c r="B126" s="452">
        <v>60</v>
      </c>
      <c r="C126" s="456" t="s">
        <v>496</v>
      </c>
      <c r="D126" s="452" t="s">
        <v>497</v>
      </c>
      <c r="E126" s="452" t="s">
        <v>212</v>
      </c>
      <c r="F126" s="457">
        <v>312</v>
      </c>
      <c r="G126" s="458">
        <v>2.7257124015158043</v>
      </c>
      <c r="H126" s="459">
        <v>0.41824140139626587</v>
      </c>
    </row>
    <row r="127" spans="2:8" ht="15" x14ac:dyDescent="0.25">
      <c r="B127" s="452">
        <v>61</v>
      </c>
      <c r="C127" s="456" t="s">
        <v>498</v>
      </c>
      <c r="D127" s="452" t="s">
        <v>499</v>
      </c>
      <c r="E127" s="452" t="s">
        <v>88</v>
      </c>
      <c r="F127" s="457">
        <v>252</v>
      </c>
      <c r="G127" s="458">
        <v>2.6603792542299995</v>
      </c>
      <c r="H127" s="459">
        <v>0.40821648935373062</v>
      </c>
    </row>
    <row r="128" spans="2:8" ht="15" x14ac:dyDescent="0.25">
      <c r="B128" s="452">
        <v>62</v>
      </c>
      <c r="C128" s="456" t="s">
        <v>500</v>
      </c>
      <c r="D128" s="452" t="s">
        <v>501</v>
      </c>
      <c r="E128" s="452" t="s">
        <v>464</v>
      </c>
      <c r="F128" s="457">
        <v>737</v>
      </c>
      <c r="G128" s="458">
        <v>2.6207635368700002</v>
      </c>
      <c r="H128" s="459">
        <v>0.40213773609394043</v>
      </c>
    </row>
    <row r="129" spans="2:8" ht="15" x14ac:dyDescent="0.25">
      <c r="B129" s="452">
        <v>63</v>
      </c>
      <c r="C129" s="456" t="s">
        <v>502</v>
      </c>
      <c r="D129" s="452" t="s">
        <v>144</v>
      </c>
      <c r="E129" s="452" t="s">
        <v>65</v>
      </c>
      <c r="F129" s="457">
        <v>94</v>
      </c>
      <c r="G129" s="458">
        <v>2.5453619025118579</v>
      </c>
      <c r="H129" s="459">
        <v>0.39056788550956456</v>
      </c>
    </row>
    <row r="130" spans="2:8" ht="15" x14ac:dyDescent="0.25">
      <c r="B130" s="452">
        <v>64</v>
      </c>
      <c r="C130" s="456" t="s">
        <v>503</v>
      </c>
      <c r="D130" s="452" t="s">
        <v>504</v>
      </c>
      <c r="E130" s="452" t="s">
        <v>326</v>
      </c>
      <c r="F130" s="457">
        <v>33</v>
      </c>
      <c r="G130" s="458">
        <v>2.4426257921399999</v>
      </c>
      <c r="H130" s="459">
        <v>0.37480375179096975</v>
      </c>
    </row>
    <row r="131" spans="2:8" ht="15" x14ac:dyDescent="0.25">
      <c r="B131" s="452">
        <v>65</v>
      </c>
      <c r="C131" s="456" t="s">
        <v>505</v>
      </c>
      <c r="D131" s="452" t="s">
        <v>139</v>
      </c>
      <c r="E131" s="452" t="s">
        <v>88</v>
      </c>
      <c r="F131" s="457">
        <v>78</v>
      </c>
      <c r="G131" s="458">
        <v>2.4311502717472573</v>
      </c>
      <c r="H131" s="459">
        <v>0.37304291388006505</v>
      </c>
    </row>
    <row r="132" spans="2:8" ht="15" x14ac:dyDescent="0.25">
      <c r="B132" s="452">
        <v>66</v>
      </c>
      <c r="C132" s="456" t="s">
        <v>506</v>
      </c>
      <c r="D132" s="452" t="s">
        <v>507</v>
      </c>
      <c r="E132" s="452" t="s">
        <v>66</v>
      </c>
      <c r="F132" s="457">
        <v>62</v>
      </c>
      <c r="G132" s="458">
        <v>2.3650852250300001</v>
      </c>
      <c r="H132" s="459">
        <v>0.36290569701633085</v>
      </c>
    </row>
    <row r="133" spans="2:8" ht="15" x14ac:dyDescent="0.25">
      <c r="B133" s="452">
        <v>67</v>
      </c>
      <c r="C133" s="456" t="s">
        <v>508</v>
      </c>
      <c r="D133" s="452" t="s">
        <v>509</v>
      </c>
      <c r="E133" s="452" t="s">
        <v>239</v>
      </c>
      <c r="F133" s="457">
        <v>6595</v>
      </c>
      <c r="G133" s="458">
        <v>2.3543412467699998</v>
      </c>
      <c r="H133" s="459">
        <v>0.36125710910165043</v>
      </c>
    </row>
    <row r="134" spans="2:8" ht="15" x14ac:dyDescent="0.25">
      <c r="B134" s="452">
        <v>68</v>
      </c>
      <c r="C134" s="452" t="s">
        <v>510</v>
      </c>
      <c r="D134" s="452" t="s">
        <v>511</v>
      </c>
      <c r="E134" s="452" t="s">
        <v>74</v>
      </c>
      <c r="F134" s="457">
        <v>667</v>
      </c>
      <c r="G134" s="458">
        <v>2.3299445653099999</v>
      </c>
      <c r="H134" s="459">
        <v>0.35751360988376735</v>
      </c>
    </row>
    <row r="135" spans="2:8" ht="15" x14ac:dyDescent="0.25">
      <c r="B135" s="452">
        <v>69</v>
      </c>
      <c r="C135" s="456" t="s">
        <v>512</v>
      </c>
      <c r="D135" s="452" t="s">
        <v>128</v>
      </c>
      <c r="E135" s="452" t="s">
        <v>69</v>
      </c>
      <c r="F135" s="457">
        <v>988</v>
      </c>
      <c r="G135" s="458">
        <v>2.3142960381287265</v>
      </c>
      <c r="H135" s="459">
        <v>0.35511245342483805</v>
      </c>
    </row>
    <row r="136" spans="2:8" ht="15" x14ac:dyDescent="0.25">
      <c r="B136" s="452">
        <v>70</v>
      </c>
      <c r="C136" s="456" t="s">
        <v>513</v>
      </c>
      <c r="D136" s="452" t="s">
        <v>514</v>
      </c>
      <c r="E136" s="452" t="s">
        <v>212</v>
      </c>
      <c r="F136" s="457">
        <v>1434</v>
      </c>
      <c r="G136" s="458">
        <v>2.3116818287499998</v>
      </c>
      <c r="H136" s="459">
        <v>0.35471132137822381</v>
      </c>
    </row>
    <row r="137" spans="2:8" ht="15" x14ac:dyDescent="0.25">
      <c r="B137" s="452">
        <v>71</v>
      </c>
      <c r="C137" s="456" t="s">
        <v>515</v>
      </c>
      <c r="D137" s="452" t="s">
        <v>516</v>
      </c>
      <c r="E137" s="452" t="s">
        <v>454</v>
      </c>
      <c r="F137" s="457">
        <v>1268</v>
      </c>
      <c r="G137" s="458">
        <v>2.2424428287791631</v>
      </c>
      <c r="H137" s="459">
        <v>0.34408708370627628</v>
      </c>
    </row>
    <row r="138" spans="2:8" ht="15" x14ac:dyDescent="0.25">
      <c r="B138" s="452">
        <v>72</v>
      </c>
      <c r="C138" s="456" t="s">
        <v>517</v>
      </c>
      <c r="D138" s="452" t="s">
        <v>518</v>
      </c>
      <c r="E138" s="452" t="s">
        <v>454</v>
      </c>
      <c r="F138" s="457">
        <v>250</v>
      </c>
      <c r="G138" s="458">
        <v>2.2134580486698527</v>
      </c>
      <c r="H138" s="459">
        <v>0.33963957301316755</v>
      </c>
    </row>
    <row r="139" spans="2:8" ht="15" x14ac:dyDescent="0.25">
      <c r="B139" s="452">
        <v>73</v>
      </c>
      <c r="C139" s="456" t="s">
        <v>519</v>
      </c>
      <c r="D139" s="452" t="s">
        <v>520</v>
      </c>
      <c r="E139" s="452" t="s">
        <v>491</v>
      </c>
      <c r="F139" s="457">
        <v>137</v>
      </c>
      <c r="G139" s="458">
        <v>2.21199842504</v>
      </c>
      <c r="H139" s="459">
        <v>0.3394156040309223</v>
      </c>
    </row>
    <row r="140" spans="2:8" ht="15" x14ac:dyDescent="0.25">
      <c r="B140" s="452">
        <v>74</v>
      </c>
      <c r="C140" s="456" t="s">
        <v>521</v>
      </c>
      <c r="D140" s="452" t="s">
        <v>194</v>
      </c>
      <c r="E140" s="452" t="s">
        <v>89</v>
      </c>
      <c r="F140" s="457">
        <v>918</v>
      </c>
      <c r="G140" s="458">
        <v>2.1495937416599999</v>
      </c>
      <c r="H140" s="459">
        <v>0.32984004418241197</v>
      </c>
    </row>
    <row r="141" spans="2:8" ht="15" x14ac:dyDescent="0.25">
      <c r="B141" s="452">
        <v>75</v>
      </c>
      <c r="C141" s="456" t="s">
        <v>522</v>
      </c>
      <c r="D141" s="452" t="s">
        <v>523</v>
      </c>
      <c r="E141" s="452" t="s">
        <v>524</v>
      </c>
      <c r="F141" s="457">
        <v>785</v>
      </c>
      <c r="G141" s="458">
        <v>2.1301969117499997</v>
      </c>
      <c r="H141" s="459">
        <v>0.32686373702700849</v>
      </c>
    </row>
    <row r="142" spans="2:8" ht="15" x14ac:dyDescent="0.25">
      <c r="B142" s="452">
        <v>76</v>
      </c>
      <c r="C142" s="456" t="s">
        <v>525</v>
      </c>
      <c r="D142" s="452" t="s">
        <v>526</v>
      </c>
      <c r="E142" s="452" t="s">
        <v>71</v>
      </c>
      <c r="F142" s="457">
        <v>218</v>
      </c>
      <c r="G142" s="458">
        <v>2.02503512931608</v>
      </c>
      <c r="H142" s="459">
        <v>0.31072740098728829</v>
      </c>
    </row>
    <row r="143" spans="2:8" ht="15" x14ac:dyDescent="0.25">
      <c r="B143" s="452">
        <v>77</v>
      </c>
      <c r="C143" s="456" t="s">
        <v>527</v>
      </c>
      <c r="D143" s="452" t="s">
        <v>153</v>
      </c>
      <c r="E143" s="452" t="s">
        <v>72</v>
      </c>
      <c r="F143" s="457">
        <v>149</v>
      </c>
      <c r="G143" s="458">
        <v>1.999043912888586</v>
      </c>
      <c r="H143" s="459">
        <v>0.30673923159106603</v>
      </c>
    </row>
    <row r="144" spans="2:8" ht="15" x14ac:dyDescent="0.25">
      <c r="B144" s="452">
        <v>78</v>
      </c>
      <c r="C144" s="452" t="s">
        <v>528</v>
      </c>
      <c r="D144" s="452" t="s">
        <v>529</v>
      </c>
      <c r="E144" s="452" t="s">
        <v>66</v>
      </c>
      <c r="F144" s="457">
        <v>220</v>
      </c>
      <c r="G144" s="458">
        <v>1.9645394259506452</v>
      </c>
      <c r="H144" s="459">
        <v>0.30144476069848097</v>
      </c>
    </row>
    <row r="145" spans="2:8" ht="15" x14ac:dyDescent="0.25">
      <c r="B145" s="452">
        <v>79</v>
      </c>
      <c r="C145" s="456" t="s">
        <v>530</v>
      </c>
      <c r="D145" s="452" t="s">
        <v>531</v>
      </c>
      <c r="E145" s="452" t="s">
        <v>66</v>
      </c>
      <c r="F145" s="457">
        <v>329</v>
      </c>
      <c r="G145" s="458">
        <v>1.8719304973999995</v>
      </c>
      <c r="H145" s="459">
        <v>0.28723457181821294</v>
      </c>
    </row>
    <row r="146" spans="2:8" ht="15" x14ac:dyDescent="0.25">
      <c r="B146" s="452">
        <v>80</v>
      </c>
      <c r="C146" s="456" t="s">
        <v>532</v>
      </c>
      <c r="D146" s="452" t="s">
        <v>533</v>
      </c>
      <c r="E146" s="452" t="s">
        <v>454</v>
      </c>
      <c r="F146" s="457">
        <v>38</v>
      </c>
      <c r="G146" s="458">
        <v>1.86510574051</v>
      </c>
      <c r="H146" s="459">
        <v>0.28618736086364743</v>
      </c>
    </row>
    <row r="147" spans="2:8" ht="15" x14ac:dyDescent="0.25">
      <c r="B147" s="452">
        <v>81</v>
      </c>
      <c r="C147" s="456" t="s">
        <v>534</v>
      </c>
      <c r="D147" s="452" t="s">
        <v>127</v>
      </c>
      <c r="E147" s="452" t="s">
        <v>71</v>
      </c>
      <c r="F147" s="457">
        <v>230</v>
      </c>
      <c r="G147" s="458">
        <v>1.8630104147806601</v>
      </c>
      <c r="H147" s="459">
        <v>0.28586584786435471</v>
      </c>
    </row>
    <row r="148" spans="2:8" ht="15" x14ac:dyDescent="0.25">
      <c r="B148" s="452">
        <v>82</v>
      </c>
      <c r="C148" s="456" t="s">
        <v>535</v>
      </c>
      <c r="D148" s="452" t="s">
        <v>213</v>
      </c>
      <c r="E148" s="452" t="s">
        <v>212</v>
      </c>
      <c r="F148" s="457">
        <v>1245</v>
      </c>
      <c r="G148" s="458">
        <v>1.8497492676895941</v>
      </c>
      <c r="H148" s="459">
        <v>0.28383101809273059</v>
      </c>
    </row>
    <row r="149" spans="2:8" ht="15" x14ac:dyDescent="0.25">
      <c r="B149" s="452">
        <v>83</v>
      </c>
      <c r="C149" s="456" t="s">
        <v>536</v>
      </c>
      <c r="D149" s="452" t="s">
        <v>537</v>
      </c>
      <c r="E149" s="452" t="s">
        <v>239</v>
      </c>
      <c r="F149" s="457">
        <v>1227</v>
      </c>
      <c r="G149" s="458">
        <v>1.8331111941135503</v>
      </c>
      <c r="H149" s="459">
        <v>0.28127802269779867</v>
      </c>
    </row>
    <row r="150" spans="2:8" ht="15" x14ac:dyDescent="0.25">
      <c r="B150" s="452">
        <v>84</v>
      </c>
      <c r="C150" s="456" t="s">
        <v>538</v>
      </c>
      <c r="D150" s="452" t="s">
        <v>539</v>
      </c>
      <c r="E150" s="452" t="s">
        <v>72</v>
      </c>
      <c r="F150" s="457">
        <v>2018</v>
      </c>
      <c r="G150" s="458">
        <v>1.7798978640400001</v>
      </c>
      <c r="H150" s="459">
        <v>0.2731128113825671</v>
      </c>
    </row>
    <row r="151" spans="2:8" ht="15" x14ac:dyDescent="0.25">
      <c r="B151" s="452">
        <v>85</v>
      </c>
      <c r="C151" s="456" t="s">
        <v>540</v>
      </c>
      <c r="D151" s="452" t="s">
        <v>541</v>
      </c>
      <c r="E151" s="452" t="s">
        <v>67</v>
      </c>
      <c r="F151" s="457">
        <v>390</v>
      </c>
      <c r="G151" s="458">
        <v>1.7655999893700001</v>
      </c>
      <c r="H151" s="459">
        <v>0.27091890305399824</v>
      </c>
    </row>
    <row r="152" spans="2:8" ht="15" x14ac:dyDescent="0.25">
      <c r="B152" s="452">
        <v>86</v>
      </c>
      <c r="C152" s="456" t="s">
        <v>542</v>
      </c>
      <c r="D152" s="452" t="s">
        <v>543</v>
      </c>
      <c r="E152" s="452" t="s">
        <v>66</v>
      </c>
      <c r="F152" s="457">
        <v>40</v>
      </c>
      <c r="G152" s="458">
        <v>1.7364812476055551</v>
      </c>
      <c r="H152" s="459">
        <v>0.26645083688689836</v>
      </c>
    </row>
    <row r="153" spans="2:8" ht="15" x14ac:dyDescent="0.25">
      <c r="B153" s="452">
        <v>87</v>
      </c>
      <c r="C153" s="456" t="s">
        <v>544</v>
      </c>
      <c r="D153" s="452" t="s">
        <v>545</v>
      </c>
      <c r="E153" s="452" t="s">
        <v>88</v>
      </c>
      <c r="F153" s="457">
        <v>127</v>
      </c>
      <c r="G153" s="458">
        <v>1.7361953025399999</v>
      </c>
      <c r="H153" s="459">
        <v>0.26640696062729236</v>
      </c>
    </row>
    <row r="154" spans="2:8" ht="15" x14ac:dyDescent="0.25">
      <c r="B154" s="452">
        <v>88</v>
      </c>
      <c r="C154" s="456" t="s">
        <v>546</v>
      </c>
      <c r="D154" s="452" t="s">
        <v>547</v>
      </c>
      <c r="E154" s="452" t="s">
        <v>71</v>
      </c>
      <c r="F154" s="457">
        <v>1116</v>
      </c>
      <c r="G154" s="458">
        <v>1.7218042458999998</v>
      </c>
      <c r="H154" s="459">
        <v>0.2641987541806623</v>
      </c>
    </row>
    <row r="155" spans="2:8" ht="15" x14ac:dyDescent="0.25">
      <c r="B155" s="452">
        <v>89</v>
      </c>
      <c r="C155" s="456" t="s">
        <v>548</v>
      </c>
      <c r="D155" s="452" t="s">
        <v>549</v>
      </c>
      <c r="E155" s="452" t="s">
        <v>89</v>
      </c>
      <c r="F155" s="457">
        <v>1262</v>
      </c>
      <c r="G155" s="458">
        <v>1.7136250712299999</v>
      </c>
      <c r="H155" s="459">
        <v>0.26294371734172683</v>
      </c>
    </row>
    <row r="156" spans="2:8" ht="15" x14ac:dyDescent="0.25">
      <c r="B156" s="452">
        <v>90</v>
      </c>
      <c r="C156" s="456" t="s">
        <v>550</v>
      </c>
      <c r="D156" s="452" t="s">
        <v>551</v>
      </c>
      <c r="E156" s="452" t="s">
        <v>71</v>
      </c>
      <c r="F156" s="457">
        <v>397</v>
      </c>
      <c r="G156" s="458">
        <v>1.69461786307</v>
      </c>
      <c r="H156" s="459">
        <v>0.26002719490412557</v>
      </c>
    </row>
    <row r="157" spans="2:8" ht="15" x14ac:dyDescent="0.25">
      <c r="B157" s="452">
        <v>91</v>
      </c>
      <c r="C157" s="456" t="s">
        <v>552</v>
      </c>
      <c r="D157" s="452" t="s">
        <v>145</v>
      </c>
      <c r="E157" s="452" t="s">
        <v>73</v>
      </c>
      <c r="F157" s="457">
        <v>2523</v>
      </c>
      <c r="G157" s="458">
        <v>1.68522244574</v>
      </c>
      <c r="H157" s="459">
        <v>0.25858553418136676</v>
      </c>
    </row>
    <row r="158" spans="2:8" ht="15" x14ac:dyDescent="0.25">
      <c r="B158" s="452">
        <v>92</v>
      </c>
      <c r="C158" s="456" t="s">
        <v>553</v>
      </c>
      <c r="D158" s="452" t="s">
        <v>554</v>
      </c>
      <c r="E158" s="452" t="s">
        <v>464</v>
      </c>
      <c r="F158" s="457">
        <v>1749</v>
      </c>
      <c r="G158" s="458">
        <v>1.6674314802399999</v>
      </c>
      <c r="H158" s="459">
        <v>0.25585563562758878</v>
      </c>
    </row>
    <row r="159" spans="2:8" ht="15" x14ac:dyDescent="0.25">
      <c r="B159" s="452">
        <v>93</v>
      </c>
      <c r="C159" s="456" t="s">
        <v>555</v>
      </c>
      <c r="D159" s="452" t="s">
        <v>556</v>
      </c>
      <c r="E159" s="452" t="s">
        <v>71</v>
      </c>
      <c r="F159" s="457">
        <v>52</v>
      </c>
      <c r="G159" s="458">
        <v>1.6221485186129558</v>
      </c>
      <c r="H159" s="459">
        <v>0.24890728358584879</v>
      </c>
    </row>
    <row r="160" spans="2:8" ht="15" x14ac:dyDescent="0.25">
      <c r="B160" s="452">
        <v>94</v>
      </c>
      <c r="C160" s="456" t="s">
        <v>557</v>
      </c>
      <c r="D160" s="452" t="s">
        <v>558</v>
      </c>
      <c r="E160" s="452" t="s">
        <v>68</v>
      </c>
      <c r="F160" s="457">
        <v>250</v>
      </c>
      <c r="G160" s="458">
        <v>1.6162521855600001</v>
      </c>
      <c r="H160" s="459">
        <v>0.24800253274060338</v>
      </c>
    </row>
    <row r="161" spans="2:8" ht="15" x14ac:dyDescent="0.25">
      <c r="B161" s="452">
        <v>95</v>
      </c>
      <c r="C161" s="456" t="s">
        <v>559</v>
      </c>
      <c r="D161" s="452" t="s">
        <v>560</v>
      </c>
      <c r="E161" s="452" t="s">
        <v>68</v>
      </c>
      <c r="F161" s="457">
        <v>217</v>
      </c>
      <c r="G161" s="458">
        <v>1.5716119437799998</v>
      </c>
      <c r="H161" s="459">
        <v>0.24115280153992627</v>
      </c>
    </row>
    <row r="162" spans="2:8" ht="15" x14ac:dyDescent="0.25">
      <c r="B162" s="452">
        <v>96</v>
      </c>
      <c r="C162" s="456" t="s">
        <v>561</v>
      </c>
      <c r="D162" s="452" t="s">
        <v>562</v>
      </c>
      <c r="E162" s="452" t="s">
        <v>70</v>
      </c>
      <c r="F162" s="457">
        <v>402</v>
      </c>
      <c r="G162" s="458">
        <v>1.5148066927999999</v>
      </c>
      <c r="H162" s="459">
        <v>0.23243643521920607</v>
      </c>
    </row>
    <row r="163" spans="2:8" ht="15" x14ac:dyDescent="0.25">
      <c r="B163" s="452">
        <v>97</v>
      </c>
      <c r="C163" s="456" t="s">
        <v>563</v>
      </c>
      <c r="D163" s="452" t="s">
        <v>564</v>
      </c>
      <c r="E163" s="452" t="s">
        <v>326</v>
      </c>
      <c r="F163" s="457">
        <v>438</v>
      </c>
      <c r="G163" s="458">
        <v>1.4985088694433655</v>
      </c>
      <c r="H163" s="459">
        <v>0.22993564882787701</v>
      </c>
    </row>
    <row r="164" spans="2:8" ht="15" x14ac:dyDescent="0.25">
      <c r="B164" s="452">
        <v>98</v>
      </c>
      <c r="C164" s="456" t="s">
        <v>565</v>
      </c>
      <c r="D164" s="452" t="s">
        <v>566</v>
      </c>
      <c r="E164" s="452" t="s">
        <v>71</v>
      </c>
      <c r="F164" s="457">
        <v>87</v>
      </c>
      <c r="G164" s="458">
        <v>1.4701502930799999</v>
      </c>
      <c r="H164" s="459">
        <v>0.22558422469625505</v>
      </c>
    </row>
    <row r="165" spans="2:8" ht="15" x14ac:dyDescent="0.25">
      <c r="B165" s="452">
        <v>99</v>
      </c>
      <c r="C165" s="456" t="s">
        <v>567</v>
      </c>
      <c r="D165" s="452" t="s">
        <v>568</v>
      </c>
      <c r="E165" s="452" t="s">
        <v>88</v>
      </c>
      <c r="F165" s="457">
        <v>276</v>
      </c>
      <c r="G165" s="458">
        <v>1.4597766569362951</v>
      </c>
      <c r="H165" s="459">
        <v>0.223992463175155</v>
      </c>
    </row>
    <row r="166" spans="2:8" ht="15" x14ac:dyDescent="0.25">
      <c r="B166" s="452">
        <v>100</v>
      </c>
      <c r="C166" s="452" t="s">
        <v>569</v>
      </c>
      <c r="D166" s="452" t="s">
        <v>570</v>
      </c>
      <c r="E166" s="452" t="s">
        <v>239</v>
      </c>
      <c r="F166" s="457">
        <v>357</v>
      </c>
      <c r="G166" s="458">
        <v>1.4408782899900001</v>
      </c>
      <c r="H166" s="459">
        <v>0.22109264165644901</v>
      </c>
    </row>
    <row r="167" spans="2:8" ht="15" x14ac:dyDescent="0.25">
      <c r="B167" s="452">
        <v>101</v>
      </c>
      <c r="C167" s="456" t="s">
        <v>571</v>
      </c>
      <c r="D167" s="452" t="s">
        <v>572</v>
      </c>
      <c r="E167" s="452" t="s">
        <v>90</v>
      </c>
      <c r="F167" s="457">
        <v>1000</v>
      </c>
      <c r="G167" s="458">
        <v>1.4364805450453586</v>
      </c>
      <c r="H167" s="459">
        <v>0.22041783861867903</v>
      </c>
    </row>
    <row r="168" spans="2:8" ht="15" x14ac:dyDescent="0.25">
      <c r="B168" s="452">
        <v>102</v>
      </c>
      <c r="C168" s="456" t="s">
        <v>573</v>
      </c>
      <c r="D168" s="452" t="s">
        <v>574</v>
      </c>
      <c r="E168" s="452" t="s">
        <v>212</v>
      </c>
      <c r="F168" s="457">
        <v>357</v>
      </c>
      <c r="G168" s="458">
        <v>1.4336248199599999</v>
      </c>
      <c r="H168" s="459">
        <v>0.21997964768516798</v>
      </c>
    </row>
    <row r="169" spans="2:8" ht="15" x14ac:dyDescent="0.25">
      <c r="B169" s="452">
        <v>103</v>
      </c>
      <c r="C169" s="456" t="s">
        <v>575</v>
      </c>
      <c r="D169" s="452" t="s">
        <v>576</v>
      </c>
      <c r="E169" s="452" t="s">
        <v>66</v>
      </c>
      <c r="F169" s="457">
        <v>100</v>
      </c>
      <c r="G169" s="458">
        <v>1.4336248199599999</v>
      </c>
      <c r="H169" s="459">
        <v>0.21997964768516798</v>
      </c>
    </row>
    <row r="170" spans="2:8" ht="15" x14ac:dyDescent="0.25">
      <c r="B170" s="452">
        <v>104</v>
      </c>
      <c r="C170" s="456" t="s">
        <v>577</v>
      </c>
      <c r="D170" s="452" t="s">
        <v>578</v>
      </c>
      <c r="E170" s="452" t="s">
        <v>464</v>
      </c>
      <c r="F170" s="457">
        <v>373</v>
      </c>
      <c r="G170" s="458">
        <v>1.4231839090350689</v>
      </c>
      <c r="H170" s="459">
        <v>0.21837756332195038</v>
      </c>
    </row>
    <row r="171" spans="2:8" ht="15" x14ac:dyDescent="0.25">
      <c r="B171" s="452">
        <v>105</v>
      </c>
      <c r="C171" s="456" t="s">
        <v>579</v>
      </c>
      <c r="D171" s="452" t="s">
        <v>325</v>
      </c>
      <c r="E171" s="452" t="s">
        <v>326</v>
      </c>
      <c r="F171" s="457">
        <v>526</v>
      </c>
      <c r="G171" s="458">
        <v>1.4088976715455306</v>
      </c>
      <c r="H171" s="459">
        <v>0.21618544063689327</v>
      </c>
    </row>
    <row r="172" spans="2:8" ht="15" x14ac:dyDescent="0.25">
      <c r="B172" s="452">
        <v>106</v>
      </c>
      <c r="C172" s="456" t="s">
        <v>580</v>
      </c>
      <c r="D172" s="452" t="s">
        <v>581</v>
      </c>
      <c r="E172" s="452" t="s">
        <v>72</v>
      </c>
      <c r="F172" s="457">
        <v>828</v>
      </c>
      <c r="G172" s="458">
        <v>1.3791328533270606</v>
      </c>
      <c r="H172" s="459">
        <v>0.21161823858099219</v>
      </c>
    </row>
    <row r="173" spans="2:8" ht="15" x14ac:dyDescent="0.25">
      <c r="B173" s="452">
        <v>107</v>
      </c>
      <c r="C173" s="456" t="s">
        <v>582</v>
      </c>
      <c r="D173" s="452" t="s">
        <v>583</v>
      </c>
      <c r="E173" s="452" t="s">
        <v>454</v>
      </c>
      <c r="F173" s="457">
        <v>211</v>
      </c>
      <c r="G173" s="458">
        <v>1.3788366102799998</v>
      </c>
      <c r="H173" s="459">
        <v>0.21157278216853734</v>
      </c>
    </row>
    <row r="174" spans="2:8" ht="15" x14ac:dyDescent="0.25">
      <c r="B174" s="452">
        <v>108</v>
      </c>
      <c r="C174" s="456" t="s">
        <v>584</v>
      </c>
      <c r="D174" s="452" t="s">
        <v>585</v>
      </c>
      <c r="E174" s="452" t="s">
        <v>67</v>
      </c>
      <c r="F174" s="457">
        <v>797</v>
      </c>
      <c r="G174" s="458">
        <v>1.3788366102799998</v>
      </c>
      <c r="H174" s="459">
        <v>0.21157278216853734</v>
      </c>
    </row>
    <row r="175" spans="2:8" ht="15" x14ac:dyDescent="0.25">
      <c r="B175" s="452">
        <v>109</v>
      </c>
      <c r="C175" s="456" t="s">
        <v>586</v>
      </c>
      <c r="D175" s="452" t="s">
        <v>587</v>
      </c>
      <c r="E175" s="452" t="s">
        <v>212</v>
      </c>
      <c r="F175" s="457">
        <v>206</v>
      </c>
      <c r="G175" s="458">
        <v>1.3514425054399999</v>
      </c>
      <c r="H175" s="459">
        <v>0.20736934941022203</v>
      </c>
    </row>
    <row r="176" spans="2:8" ht="15" x14ac:dyDescent="0.25">
      <c r="B176" s="452">
        <v>110</v>
      </c>
      <c r="C176" s="456" t="s">
        <v>588</v>
      </c>
      <c r="D176" s="452" t="s">
        <v>589</v>
      </c>
      <c r="E176" s="452" t="s">
        <v>69</v>
      </c>
      <c r="F176" s="457">
        <v>357</v>
      </c>
      <c r="G176" s="458">
        <v>1.3464571771999998</v>
      </c>
      <c r="H176" s="459">
        <v>0.2066043858475371</v>
      </c>
    </row>
    <row r="177" spans="2:8" ht="15" x14ac:dyDescent="0.25">
      <c r="B177" s="452">
        <v>111</v>
      </c>
      <c r="C177" s="456" t="s">
        <v>590</v>
      </c>
      <c r="D177" s="452" t="s">
        <v>591</v>
      </c>
      <c r="E177" s="452" t="s">
        <v>68</v>
      </c>
      <c r="F177" s="457">
        <v>274</v>
      </c>
      <c r="G177" s="458">
        <v>1.3280089849875198</v>
      </c>
      <c r="H177" s="459">
        <v>0.20377364047620428</v>
      </c>
    </row>
    <row r="178" spans="2:8" ht="15" x14ac:dyDescent="0.25">
      <c r="B178" s="452">
        <v>112</v>
      </c>
      <c r="C178" s="456" t="s">
        <v>592</v>
      </c>
      <c r="D178" s="452" t="s">
        <v>170</v>
      </c>
      <c r="E178" s="452" t="s">
        <v>87</v>
      </c>
      <c r="F178" s="457">
        <v>306</v>
      </c>
      <c r="G178" s="458">
        <v>1.2901837317127831</v>
      </c>
      <c r="H178" s="459">
        <v>0.19796962134014401</v>
      </c>
    </row>
    <row r="179" spans="2:8" ht="15" x14ac:dyDescent="0.25">
      <c r="B179" s="452">
        <v>113</v>
      </c>
      <c r="C179" s="456" t="s">
        <v>593</v>
      </c>
      <c r="D179" s="452" t="s">
        <v>594</v>
      </c>
      <c r="E179" s="452" t="s">
        <v>66</v>
      </c>
      <c r="F179" s="457">
        <v>501</v>
      </c>
      <c r="G179" s="458">
        <v>1.25099745436</v>
      </c>
      <c r="H179" s="459">
        <v>0.19195676262973257</v>
      </c>
    </row>
    <row r="180" spans="2:8" ht="15" x14ac:dyDescent="0.25">
      <c r="B180" s="452">
        <v>114</v>
      </c>
      <c r="C180" s="456" t="s">
        <v>595</v>
      </c>
      <c r="D180" s="452" t="s">
        <v>596</v>
      </c>
      <c r="E180" s="452" t="s">
        <v>597</v>
      </c>
      <c r="F180" s="457">
        <v>641</v>
      </c>
      <c r="G180" s="458">
        <v>1.2481401152236984</v>
      </c>
      <c r="H180" s="459">
        <v>0.19151832403145397</v>
      </c>
    </row>
    <row r="181" spans="2:8" ht="15" x14ac:dyDescent="0.25">
      <c r="B181" s="452">
        <v>115</v>
      </c>
      <c r="C181" s="456" t="s">
        <v>598</v>
      </c>
      <c r="D181" s="452" t="s">
        <v>599</v>
      </c>
      <c r="E181" s="452" t="s">
        <v>239</v>
      </c>
      <c r="F181" s="457">
        <v>381</v>
      </c>
      <c r="G181" s="458">
        <v>1.2446989264978121</v>
      </c>
      <c r="H181" s="459">
        <v>0.19099029781915683</v>
      </c>
    </row>
    <row r="182" spans="2:8" ht="15" x14ac:dyDescent="0.25">
      <c r="B182" s="452">
        <v>116</v>
      </c>
      <c r="C182" s="456" t="s">
        <v>600</v>
      </c>
      <c r="D182" s="452" t="s">
        <v>601</v>
      </c>
      <c r="E182" s="452" t="s">
        <v>70</v>
      </c>
      <c r="F182" s="457">
        <v>862</v>
      </c>
      <c r="G182" s="458">
        <v>1.24151148257</v>
      </c>
      <c r="H182" s="459">
        <v>0.190501206961846</v>
      </c>
    </row>
    <row r="183" spans="2:8" ht="15" x14ac:dyDescent="0.25">
      <c r="B183" s="452">
        <v>117</v>
      </c>
      <c r="C183" s="456" t="s">
        <v>602</v>
      </c>
      <c r="D183" s="452" t="s">
        <v>603</v>
      </c>
      <c r="E183" s="452" t="s">
        <v>212</v>
      </c>
      <c r="F183" s="457">
        <v>3</v>
      </c>
      <c r="G183" s="458">
        <v>1.2327347178000001</v>
      </c>
      <c r="H183" s="459">
        <v>0.18915447412418904</v>
      </c>
    </row>
    <row r="184" spans="2:8" ht="15" x14ac:dyDescent="0.25">
      <c r="B184" s="452">
        <v>118</v>
      </c>
      <c r="C184" s="460" t="s">
        <v>604</v>
      </c>
      <c r="D184" s="460" t="s">
        <v>137</v>
      </c>
      <c r="E184" s="452" t="s">
        <v>73</v>
      </c>
      <c r="F184" s="457">
        <v>935</v>
      </c>
      <c r="G184" s="458">
        <v>1.2241277550425678</v>
      </c>
      <c r="H184" s="459">
        <v>0.18783379621134977</v>
      </c>
    </row>
    <row r="185" spans="2:8" ht="15" x14ac:dyDescent="0.25">
      <c r="B185" s="452">
        <v>119</v>
      </c>
      <c r="C185" s="456" t="s">
        <v>605</v>
      </c>
      <c r="D185" s="452" t="s">
        <v>606</v>
      </c>
      <c r="E185" s="452" t="s">
        <v>68</v>
      </c>
      <c r="F185" s="457">
        <v>569</v>
      </c>
      <c r="G185" s="458">
        <v>1.2144719812399998</v>
      </c>
      <c r="H185" s="459">
        <v>0.18635218561864547</v>
      </c>
    </row>
    <row r="186" spans="2:8" ht="15" x14ac:dyDescent="0.25">
      <c r="B186" s="452">
        <v>120</v>
      </c>
      <c r="C186" s="456" t="s">
        <v>607</v>
      </c>
      <c r="D186" s="452" t="s">
        <v>608</v>
      </c>
      <c r="E186" s="452" t="s">
        <v>524</v>
      </c>
      <c r="F186" s="457">
        <v>199</v>
      </c>
      <c r="G186" s="458">
        <v>1.2053406129599999</v>
      </c>
      <c r="H186" s="459">
        <v>0.1849510413658737</v>
      </c>
    </row>
    <row r="187" spans="2:8" ht="15" x14ac:dyDescent="0.25">
      <c r="B187" s="452">
        <v>121</v>
      </c>
      <c r="C187" s="456" t="s">
        <v>609</v>
      </c>
      <c r="D187" s="452" t="s">
        <v>610</v>
      </c>
      <c r="E187" s="452" t="s">
        <v>70</v>
      </c>
      <c r="F187" s="457">
        <v>34</v>
      </c>
      <c r="G187" s="458">
        <v>1.1870778763999998</v>
      </c>
      <c r="H187" s="459">
        <v>0.18214875286033017</v>
      </c>
    </row>
    <row r="188" spans="2:8" ht="15" x14ac:dyDescent="0.25">
      <c r="B188" s="452">
        <v>122</v>
      </c>
      <c r="C188" s="456" t="s">
        <v>611</v>
      </c>
      <c r="D188" s="452" t="s">
        <v>612</v>
      </c>
      <c r="E188" s="452" t="s">
        <v>68</v>
      </c>
      <c r="F188" s="457">
        <v>269</v>
      </c>
      <c r="G188" s="458">
        <v>1.1788581444380035</v>
      </c>
      <c r="H188" s="459">
        <v>0.18088749279012789</v>
      </c>
    </row>
    <row r="189" spans="2:8" ht="15" x14ac:dyDescent="0.25">
      <c r="B189" s="452">
        <v>123</v>
      </c>
      <c r="C189" s="456" t="s">
        <v>613</v>
      </c>
      <c r="D189" s="452" t="s">
        <v>614</v>
      </c>
      <c r="E189" s="452" t="s">
        <v>464</v>
      </c>
      <c r="F189" s="457">
        <v>127</v>
      </c>
      <c r="G189" s="458">
        <v>1.17794650812</v>
      </c>
      <c r="H189" s="459">
        <v>0.1807476086075584</v>
      </c>
    </row>
    <row r="190" spans="2:8" ht="15" x14ac:dyDescent="0.25">
      <c r="B190" s="452">
        <v>124</v>
      </c>
      <c r="C190" s="456" t="s">
        <v>615</v>
      </c>
      <c r="D190" s="452" t="s">
        <v>616</v>
      </c>
      <c r="E190" s="452" t="s">
        <v>263</v>
      </c>
      <c r="F190" s="457">
        <v>323</v>
      </c>
      <c r="G190" s="458">
        <v>1.1599523340799998</v>
      </c>
      <c r="H190" s="459">
        <v>0.17798652913223567</v>
      </c>
    </row>
    <row r="191" spans="2:8" ht="15" x14ac:dyDescent="0.25">
      <c r="B191" s="452">
        <v>125</v>
      </c>
      <c r="C191" s="456" t="s">
        <v>617</v>
      </c>
      <c r="D191" s="452" t="s">
        <v>618</v>
      </c>
      <c r="E191" s="452" t="s">
        <v>212</v>
      </c>
      <c r="F191" s="457">
        <v>50</v>
      </c>
      <c r="G191" s="458">
        <v>1.15504010326</v>
      </c>
      <c r="H191" s="459">
        <v>0.17723278185464461</v>
      </c>
    </row>
    <row r="192" spans="2:8" ht="15" x14ac:dyDescent="0.25">
      <c r="B192" s="452">
        <v>126</v>
      </c>
      <c r="C192" s="456" t="s">
        <v>619</v>
      </c>
      <c r="D192" s="452" t="s">
        <v>620</v>
      </c>
      <c r="E192" s="452" t="s">
        <v>467</v>
      </c>
      <c r="F192" s="457">
        <v>229</v>
      </c>
      <c r="G192" s="458">
        <v>1.1231582984399999</v>
      </c>
      <c r="H192" s="459">
        <v>0.17234074309092776</v>
      </c>
    </row>
    <row r="193" spans="2:8" ht="15" x14ac:dyDescent="0.25">
      <c r="B193" s="452">
        <v>127</v>
      </c>
      <c r="C193" s="456" t="s">
        <v>621</v>
      </c>
      <c r="D193" s="452" t="s">
        <v>622</v>
      </c>
      <c r="E193" s="452" t="s">
        <v>212</v>
      </c>
      <c r="F193" s="457">
        <v>109</v>
      </c>
      <c r="G193" s="458">
        <v>1.1148311904438679</v>
      </c>
      <c r="H193" s="459">
        <v>0.17106300692333229</v>
      </c>
    </row>
    <row r="194" spans="2:8" ht="15" x14ac:dyDescent="0.25">
      <c r="B194" s="452">
        <v>128</v>
      </c>
      <c r="C194" s="456" t="s">
        <v>623</v>
      </c>
      <c r="D194" s="452" t="s">
        <v>624</v>
      </c>
      <c r="E194" s="452" t="s">
        <v>88</v>
      </c>
      <c r="F194" s="457">
        <v>350</v>
      </c>
      <c r="G194" s="458">
        <v>1.1146416960299999</v>
      </c>
      <c r="H194" s="459">
        <v>0.17103393033800771</v>
      </c>
    </row>
    <row r="195" spans="2:8" ht="15" x14ac:dyDescent="0.25">
      <c r="B195" s="452">
        <v>129</v>
      </c>
      <c r="C195" s="456" t="s">
        <v>625</v>
      </c>
      <c r="D195" s="452" t="s">
        <v>626</v>
      </c>
      <c r="E195" s="452" t="s">
        <v>524</v>
      </c>
      <c r="F195" s="457">
        <v>210</v>
      </c>
      <c r="G195" s="458">
        <v>1.1146416960299999</v>
      </c>
      <c r="H195" s="459">
        <v>0.17103393033800771</v>
      </c>
    </row>
    <row r="196" spans="2:8" ht="15" x14ac:dyDescent="0.25">
      <c r="B196" s="452">
        <v>130</v>
      </c>
      <c r="C196" s="456" t="s">
        <v>627</v>
      </c>
      <c r="D196" s="452" t="s">
        <v>628</v>
      </c>
      <c r="E196" s="452" t="s">
        <v>454</v>
      </c>
      <c r="F196" s="457">
        <v>151</v>
      </c>
      <c r="G196" s="458">
        <v>1.1048955618799998</v>
      </c>
      <c r="H196" s="459">
        <v>0.16953845458538422</v>
      </c>
    </row>
    <row r="197" spans="2:8" ht="15" x14ac:dyDescent="0.25">
      <c r="B197" s="452">
        <v>131</v>
      </c>
      <c r="C197" s="456" t="s">
        <v>629</v>
      </c>
      <c r="D197" s="452" t="s">
        <v>630</v>
      </c>
      <c r="E197" s="452" t="s">
        <v>454</v>
      </c>
      <c r="F197" s="457">
        <v>128</v>
      </c>
      <c r="G197" s="458">
        <v>1.0860719301828654</v>
      </c>
      <c r="H197" s="459">
        <v>0.16665010066513994</v>
      </c>
    </row>
    <row r="198" spans="2:8" ht="15" x14ac:dyDescent="0.25">
      <c r="B198" s="452">
        <v>132</v>
      </c>
      <c r="C198" s="456" t="s">
        <v>631</v>
      </c>
      <c r="D198" s="452" t="s">
        <v>632</v>
      </c>
      <c r="E198" s="452" t="s">
        <v>68</v>
      </c>
      <c r="F198" s="457">
        <v>204</v>
      </c>
      <c r="G198" s="458">
        <v>1.0775014570399999</v>
      </c>
      <c r="H198" s="459">
        <v>0.16533502182706891</v>
      </c>
    </row>
    <row r="199" spans="2:8" ht="15" x14ac:dyDescent="0.25">
      <c r="B199" s="452">
        <v>133</v>
      </c>
      <c r="C199" s="456" t="s">
        <v>633</v>
      </c>
      <c r="D199" s="452" t="s">
        <v>634</v>
      </c>
      <c r="E199" s="452" t="s">
        <v>67</v>
      </c>
      <c r="F199" s="457">
        <v>1372</v>
      </c>
      <c r="G199" s="458">
        <v>1.05923872048</v>
      </c>
      <c r="H199" s="459">
        <v>0.16253273332152537</v>
      </c>
    </row>
    <row r="200" spans="2:8" ht="15" x14ac:dyDescent="0.25">
      <c r="B200" s="452">
        <v>134</v>
      </c>
      <c r="C200" s="456" t="s">
        <v>635</v>
      </c>
      <c r="D200" s="452" t="s">
        <v>636</v>
      </c>
      <c r="E200" s="452" t="s">
        <v>524</v>
      </c>
      <c r="F200" s="457">
        <v>414</v>
      </c>
      <c r="G200" s="458">
        <v>1.0555797781260023</v>
      </c>
      <c r="H200" s="459">
        <v>0.16197129434619068</v>
      </c>
    </row>
    <row r="201" spans="2:8" ht="15" x14ac:dyDescent="0.25">
      <c r="B201" s="452">
        <v>135</v>
      </c>
      <c r="C201" s="456" t="s">
        <v>637</v>
      </c>
      <c r="D201" s="452" t="s">
        <v>638</v>
      </c>
      <c r="E201" s="452" t="s">
        <v>72</v>
      </c>
      <c r="F201" s="457">
        <v>151</v>
      </c>
      <c r="G201" s="458">
        <v>1.0429400304488881</v>
      </c>
      <c r="H201" s="459">
        <v>0.16003181394509203</v>
      </c>
    </row>
    <row r="202" spans="2:8" ht="15" x14ac:dyDescent="0.25">
      <c r="B202" s="452">
        <v>136</v>
      </c>
      <c r="C202" s="456" t="s">
        <v>639</v>
      </c>
      <c r="D202" s="452" t="s">
        <v>640</v>
      </c>
      <c r="E202" s="452" t="s">
        <v>66</v>
      </c>
      <c r="F202" s="457">
        <v>201</v>
      </c>
      <c r="G202" s="458">
        <v>0.97515680849000008</v>
      </c>
      <c r="H202" s="459">
        <v>0.14963095517236391</v>
      </c>
    </row>
    <row r="203" spans="2:8" ht="15" x14ac:dyDescent="0.25">
      <c r="B203" s="452">
        <v>137</v>
      </c>
      <c r="C203" s="456" t="s">
        <v>641</v>
      </c>
      <c r="D203" s="452" t="s">
        <v>155</v>
      </c>
      <c r="E203" s="452" t="s">
        <v>90</v>
      </c>
      <c r="F203" s="457">
        <v>1055</v>
      </c>
      <c r="G203" s="458">
        <v>0.94868911174285264</v>
      </c>
      <c r="H203" s="459">
        <v>0.14556967322159675</v>
      </c>
    </row>
    <row r="204" spans="2:8" ht="15" x14ac:dyDescent="0.25">
      <c r="B204" s="452">
        <v>138</v>
      </c>
      <c r="C204" s="456" t="s">
        <v>642</v>
      </c>
      <c r="D204" s="452" t="s">
        <v>643</v>
      </c>
      <c r="E204" s="452" t="s">
        <v>263</v>
      </c>
      <c r="F204" s="457">
        <v>814</v>
      </c>
      <c r="G204" s="458">
        <v>0.93845219495422916</v>
      </c>
      <c r="H204" s="459">
        <v>0.14399889032415319</v>
      </c>
    </row>
    <row r="205" spans="2:8" ht="15" x14ac:dyDescent="0.25">
      <c r="B205" s="452">
        <v>139</v>
      </c>
      <c r="C205" s="456" t="s">
        <v>644</v>
      </c>
      <c r="D205" s="452" t="s">
        <v>645</v>
      </c>
      <c r="E205" s="452" t="s">
        <v>66</v>
      </c>
      <c r="F205" s="457">
        <v>51</v>
      </c>
      <c r="G205" s="458">
        <v>0.93139956455999984</v>
      </c>
      <c r="H205" s="459">
        <v>0.14291671378272058</v>
      </c>
    </row>
    <row r="206" spans="2:8" ht="15" x14ac:dyDescent="0.25">
      <c r="B206" s="452">
        <v>140</v>
      </c>
      <c r="C206" s="456" t="s">
        <v>646</v>
      </c>
      <c r="D206" s="452" t="s">
        <v>647</v>
      </c>
      <c r="E206" s="452" t="s">
        <v>67</v>
      </c>
      <c r="F206" s="457">
        <v>693</v>
      </c>
      <c r="G206" s="458">
        <v>0.91313682799999996</v>
      </c>
      <c r="H206" s="459">
        <v>0.14011442527717705</v>
      </c>
    </row>
    <row r="207" spans="2:8" ht="15" x14ac:dyDescent="0.25">
      <c r="B207" s="452">
        <v>141</v>
      </c>
      <c r="C207" s="456" t="s">
        <v>648</v>
      </c>
      <c r="D207" s="452" t="s">
        <v>649</v>
      </c>
      <c r="E207" s="452" t="s">
        <v>650</v>
      </c>
      <c r="F207" s="457">
        <v>104</v>
      </c>
      <c r="G207" s="458">
        <v>0.90730695874638145</v>
      </c>
      <c r="H207" s="459">
        <v>0.13921987283458098</v>
      </c>
    </row>
    <row r="208" spans="2:8" ht="15" x14ac:dyDescent="0.25">
      <c r="B208" s="452">
        <v>142</v>
      </c>
      <c r="C208" s="456" t="s">
        <v>651</v>
      </c>
      <c r="D208" s="452" t="s">
        <v>652</v>
      </c>
      <c r="E208" s="452" t="s">
        <v>239</v>
      </c>
      <c r="F208" s="457">
        <v>1737</v>
      </c>
      <c r="G208" s="458">
        <v>0.8971506333899999</v>
      </c>
      <c r="H208" s="459">
        <v>0.13766145612571351</v>
      </c>
    </row>
    <row r="209" spans="2:8" ht="15" x14ac:dyDescent="0.25">
      <c r="B209" s="452">
        <v>143</v>
      </c>
      <c r="C209" s="456" t="s">
        <v>653</v>
      </c>
      <c r="D209" s="452" t="s">
        <v>654</v>
      </c>
      <c r="E209" s="452" t="s">
        <v>239</v>
      </c>
      <c r="F209" s="457">
        <v>1042</v>
      </c>
      <c r="G209" s="458">
        <v>0.89487409144000007</v>
      </c>
      <c r="H209" s="459">
        <v>0.13731213677163351</v>
      </c>
    </row>
    <row r="210" spans="2:8" ht="15" x14ac:dyDescent="0.25">
      <c r="B210" s="452">
        <v>144</v>
      </c>
      <c r="C210" s="460" t="s">
        <v>655</v>
      </c>
      <c r="D210" s="460" t="s">
        <v>656</v>
      </c>
      <c r="E210" s="452" t="s">
        <v>68</v>
      </c>
      <c r="F210" s="457">
        <v>384</v>
      </c>
      <c r="G210" s="458">
        <v>0.89428320716452303</v>
      </c>
      <c r="H210" s="459">
        <v>0.1372214697345312</v>
      </c>
    </row>
    <row r="211" spans="2:8" ht="15" x14ac:dyDescent="0.25">
      <c r="B211" s="452">
        <v>145</v>
      </c>
      <c r="C211" s="456" t="s">
        <v>657</v>
      </c>
      <c r="D211" s="452" t="s">
        <v>658</v>
      </c>
      <c r="E211" s="452" t="s">
        <v>454</v>
      </c>
      <c r="F211" s="457">
        <v>155</v>
      </c>
      <c r="G211" s="458">
        <v>0.886707323395307</v>
      </c>
      <c r="H211" s="459">
        <v>0.13605900364211071</v>
      </c>
    </row>
    <row r="212" spans="2:8" ht="15" x14ac:dyDescent="0.25">
      <c r="B212" s="452">
        <v>146</v>
      </c>
      <c r="C212" s="456" t="s">
        <v>659</v>
      </c>
      <c r="D212" s="452" t="s">
        <v>660</v>
      </c>
      <c r="E212" s="452" t="s">
        <v>524</v>
      </c>
      <c r="F212" s="457">
        <v>118</v>
      </c>
      <c r="G212" s="458">
        <v>0.87902637816999984</v>
      </c>
      <c r="H212" s="459">
        <v>0.13488041660802233</v>
      </c>
    </row>
    <row r="213" spans="2:8" ht="15" x14ac:dyDescent="0.25">
      <c r="B213" s="452">
        <v>147</v>
      </c>
      <c r="C213" s="460" t="s">
        <v>661</v>
      </c>
      <c r="D213" s="460" t="s">
        <v>662</v>
      </c>
      <c r="E213" s="452" t="s">
        <v>464</v>
      </c>
      <c r="F213" s="457">
        <v>306</v>
      </c>
      <c r="G213" s="458">
        <v>0.87358877818957437</v>
      </c>
      <c r="H213" s="459">
        <v>0.13404605512704557</v>
      </c>
    </row>
    <row r="214" spans="2:8" ht="15" x14ac:dyDescent="0.25">
      <c r="B214" s="452">
        <v>148</v>
      </c>
      <c r="C214" s="456" t="s">
        <v>663</v>
      </c>
      <c r="D214" s="452" t="s">
        <v>664</v>
      </c>
      <c r="E214" s="452" t="s">
        <v>71</v>
      </c>
      <c r="F214" s="457">
        <v>71</v>
      </c>
      <c r="G214" s="458">
        <v>0.8735154781656933</v>
      </c>
      <c r="H214" s="459">
        <v>0.13403480775381085</v>
      </c>
    </row>
    <row r="215" spans="2:8" ht="15" x14ac:dyDescent="0.25">
      <c r="B215" s="452">
        <v>149</v>
      </c>
      <c r="C215" s="456" t="s">
        <v>665</v>
      </c>
      <c r="D215" s="452" t="s">
        <v>666</v>
      </c>
      <c r="E215" s="452" t="s">
        <v>74</v>
      </c>
      <c r="F215" s="457">
        <v>847</v>
      </c>
      <c r="G215" s="458">
        <v>0.8609021229499999</v>
      </c>
      <c r="H215" s="459">
        <v>0.13209937709033115</v>
      </c>
    </row>
    <row r="216" spans="2:8" ht="15" x14ac:dyDescent="0.25">
      <c r="B216" s="452">
        <v>150</v>
      </c>
      <c r="C216" s="456" t="s">
        <v>667</v>
      </c>
      <c r="D216" s="452" t="s">
        <v>668</v>
      </c>
      <c r="E216" s="452" t="s">
        <v>66</v>
      </c>
      <c r="F216" s="457">
        <v>126</v>
      </c>
      <c r="G216" s="458">
        <v>0.8400858817600001</v>
      </c>
      <c r="H216" s="459">
        <v>0.1289052712550029</v>
      </c>
    </row>
    <row r="217" spans="2:8" ht="15" x14ac:dyDescent="0.25">
      <c r="B217" s="452">
        <v>151</v>
      </c>
      <c r="C217" s="456" t="s">
        <v>669</v>
      </c>
      <c r="D217" s="452" t="s">
        <v>670</v>
      </c>
      <c r="E217" s="452" t="s">
        <v>71</v>
      </c>
      <c r="F217" s="457">
        <v>198</v>
      </c>
      <c r="G217" s="458">
        <v>0.83314368103999992</v>
      </c>
      <c r="H217" s="459">
        <v>0.12784003937056332</v>
      </c>
    </row>
    <row r="218" spans="2:8" ht="15" x14ac:dyDescent="0.25">
      <c r="B218" s="452">
        <v>152</v>
      </c>
      <c r="C218" s="456" t="s">
        <v>671</v>
      </c>
      <c r="D218" s="452" t="s">
        <v>672</v>
      </c>
      <c r="E218" s="452" t="s">
        <v>72</v>
      </c>
      <c r="F218" s="457">
        <v>230</v>
      </c>
      <c r="G218" s="458">
        <v>0.82020635741423364</v>
      </c>
      <c r="H218" s="459">
        <v>0.12585489803263331</v>
      </c>
    </row>
    <row r="219" spans="2:8" ht="15" x14ac:dyDescent="0.25">
      <c r="B219" s="452">
        <v>153</v>
      </c>
      <c r="C219" s="456" t="s">
        <v>673</v>
      </c>
      <c r="D219" s="452" t="s">
        <v>674</v>
      </c>
      <c r="E219" s="452" t="s">
        <v>68</v>
      </c>
      <c r="F219" s="457">
        <v>56</v>
      </c>
      <c r="G219" s="458">
        <v>0.81117789193433698</v>
      </c>
      <c r="H219" s="459">
        <v>0.12446954349094731</v>
      </c>
    </row>
    <row r="220" spans="2:8" ht="15" x14ac:dyDescent="0.25">
      <c r="B220" s="452">
        <v>154</v>
      </c>
      <c r="C220" s="456" t="s">
        <v>675</v>
      </c>
      <c r="D220" s="452" t="s">
        <v>160</v>
      </c>
      <c r="E220" s="452" t="s">
        <v>119</v>
      </c>
      <c r="F220" s="457">
        <v>192</v>
      </c>
      <c r="G220" s="458">
        <v>0.80265851127939691</v>
      </c>
      <c r="H220" s="459">
        <v>0.1231623044358772</v>
      </c>
    </row>
    <row r="221" spans="2:8" ht="15" x14ac:dyDescent="0.25">
      <c r="B221" s="452">
        <v>155</v>
      </c>
      <c r="C221" s="456" t="s">
        <v>676</v>
      </c>
      <c r="D221" s="452" t="s">
        <v>677</v>
      </c>
      <c r="E221" s="452" t="s">
        <v>74</v>
      </c>
      <c r="F221" s="457">
        <v>130</v>
      </c>
      <c r="G221" s="458">
        <v>0.79746722967999983</v>
      </c>
      <c r="H221" s="459">
        <v>0.12236573877841202</v>
      </c>
    </row>
    <row r="222" spans="2:8" ht="15" x14ac:dyDescent="0.25">
      <c r="B222" s="452">
        <v>156</v>
      </c>
      <c r="C222" s="456" t="s">
        <v>678</v>
      </c>
      <c r="D222" s="452" t="s">
        <v>679</v>
      </c>
      <c r="E222" s="452" t="s">
        <v>454</v>
      </c>
      <c r="F222" s="457">
        <v>330</v>
      </c>
      <c r="G222" s="458">
        <v>0.79442904035999995</v>
      </c>
      <c r="H222" s="459">
        <v>0.12189954999114402</v>
      </c>
    </row>
    <row r="223" spans="2:8" ht="15" x14ac:dyDescent="0.25">
      <c r="B223" s="452">
        <v>157</v>
      </c>
      <c r="C223" s="456" t="s">
        <v>680</v>
      </c>
      <c r="D223" s="452" t="s">
        <v>681</v>
      </c>
      <c r="E223" s="452" t="s">
        <v>326</v>
      </c>
      <c r="F223" s="457">
        <v>57</v>
      </c>
      <c r="G223" s="458">
        <v>0.7858059718899999</v>
      </c>
      <c r="H223" s="459">
        <v>0.12057640076996314</v>
      </c>
    </row>
    <row r="224" spans="2:8" ht="15" x14ac:dyDescent="0.25">
      <c r="B224" s="452">
        <v>158</v>
      </c>
      <c r="C224" s="456" t="s">
        <v>682</v>
      </c>
      <c r="D224" s="452" t="s">
        <v>683</v>
      </c>
      <c r="E224" s="452" t="s">
        <v>454</v>
      </c>
      <c r="F224" s="457">
        <v>505</v>
      </c>
      <c r="G224" s="458">
        <v>0.75740334639999995</v>
      </c>
      <c r="H224" s="459">
        <v>0.11621821760960303</v>
      </c>
    </row>
    <row r="225" spans="2:8" ht="15" x14ac:dyDescent="0.25">
      <c r="B225" s="452">
        <v>159</v>
      </c>
      <c r="C225" s="456" t="s">
        <v>684</v>
      </c>
      <c r="D225" s="452" t="s">
        <v>685</v>
      </c>
      <c r="E225" s="452" t="s">
        <v>68</v>
      </c>
      <c r="F225" s="457">
        <v>413</v>
      </c>
      <c r="G225" s="458">
        <v>0.74767640543771752</v>
      </c>
      <c r="H225" s="459">
        <v>0.11472568691667248</v>
      </c>
    </row>
    <row r="226" spans="2:8" ht="15" x14ac:dyDescent="0.25">
      <c r="B226" s="452">
        <v>160</v>
      </c>
      <c r="C226" s="452" t="s">
        <v>686</v>
      </c>
      <c r="D226" s="452" t="s">
        <v>279</v>
      </c>
      <c r="E226" s="452" t="s">
        <v>212</v>
      </c>
      <c r="F226" s="457">
        <v>4</v>
      </c>
      <c r="G226" s="458">
        <v>0.71506247347309471</v>
      </c>
      <c r="H226" s="459">
        <v>0.10972130839077202</v>
      </c>
    </row>
    <row r="227" spans="2:8" ht="15" x14ac:dyDescent="0.25">
      <c r="B227" s="452">
        <v>161</v>
      </c>
      <c r="C227" s="456" t="s">
        <v>687</v>
      </c>
      <c r="D227" s="452" t="s">
        <v>688</v>
      </c>
      <c r="E227" s="452" t="s">
        <v>454</v>
      </c>
      <c r="F227" s="457">
        <v>94</v>
      </c>
      <c r="G227" s="458">
        <v>0.71224672584000004</v>
      </c>
      <c r="H227" s="459">
        <v>0.1092892517161981</v>
      </c>
    </row>
    <row r="228" spans="2:8" ht="15" x14ac:dyDescent="0.25">
      <c r="B228" s="452">
        <v>162</v>
      </c>
      <c r="C228" s="456" t="s">
        <v>689</v>
      </c>
      <c r="D228" s="452" t="s">
        <v>690</v>
      </c>
      <c r="E228" s="452" t="s">
        <v>71</v>
      </c>
      <c r="F228" s="457">
        <v>276</v>
      </c>
      <c r="G228" s="458">
        <v>0.66742913063802844</v>
      </c>
      <c r="H228" s="459">
        <v>0.10241230688003013</v>
      </c>
    </row>
    <row r="229" spans="2:8" ht="15" x14ac:dyDescent="0.25">
      <c r="B229" s="452">
        <v>163</v>
      </c>
      <c r="C229" s="456" t="s">
        <v>691</v>
      </c>
      <c r="D229" s="452" t="s">
        <v>692</v>
      </c>
      <c r="E229" s="452" t="s">
        <v>70</v>
      </c>
      <c r="F229" s="457">
        <v>76</v>
      </c>
      <c r="G229" s="458">
        <v>0.65745851615999984</v>
      </c>
      <c r="H229" s="459">
        <v>0.10088238619956746</v>
      </c>
    </row>
    <row r="230" spans="2:8" ht="15" x14ac:dyDescent="0.25">
      <c r="B230" s="452">
        <v>164</v>
      </c>
      <c r="C230" s="456" t="s">
        <v>693</v>
      </c>
      <c r="D230" s="452" t="s">
        <v>694</v>
      </c>
      <c r="E230" s="452" t="s">
        <v>464</v>
      </c>
      <c r="F230" s="457">
        <v>198</v>
      </c>
      <c r="G230" s="458">
        <v>0.63089789542457764</v>
      </c>
      <c r="H230" s="459">
        <v>9.6806845716220793E-2</v>
      </c>
    </row>
    <row r="231" spans="2:8" ht="15" x14ac:dyDescent="0.25">
      <c r="B231" s="452">
        <v>165</v>
      </c>
      <c r="C231" s="461" t="s">
        <v>695</v>
      </c>
      <c r="D231" s="452" t="s">
        <v>696</v>
      </c>
      <c r="E231" s="452" t="s">
        <v>119</v>
      </c>
      <c r="F231" s="457">
        <v>158</v>
      </c>
      <c r="G231" s="458">
        <v>0.62092813844834915</v>
      </c>
      <c r="H231" s="459">
        <v>9.5277056613379596E-2</v>
      </c>
    </row>
    <row r="232" spans="2:8" ht="15" x14ac:dyDescent="0.25">
      <c r="B232" s="452">
        <v>166</v>
      </c>
      <c r="C232" s="456" t="s">
        <v>697</v>
      </c>
      <c r="D232" s="452" t="s">
        <v>698</v>
      </c>
      <c r="E232" s="452" t="s">
        <v>68</v>
      </c>
      <c r="F232" s="457">
        <v>1007</v>
      </c>
      <c r="G232" s="458">
        <v>0.60592267711999992</v>
      </c>
      <c r="H232" s="459">
        <v>9.2974574087682421E-2</v>
      </c>
    </row>
    <row r="233" spans="2:8" ht="15" x14ac:dyDescent="0.25">
      <c r="B233" s="452">
        <v>167</v>
      </c>
      <c r="C233" s="456" t="s">
        <v>699</v>
      </c>
      <c r="D233" s="452" t="s">
        <v>700</v>
      </c>
      <c r="E233" s="452" t="s">
        <v>72</v>
      </c>
      <c r="F233" s="457">
        <v>101</v>
      </c>
      <c r="G233" s="458">
        <v>0.58698759345999996</v>
      </c>
      <c r="H233" s="459">
        <v>9.0069118647442339E-2</v>
      </c>
    </row>
    <row r="234" spans="2:8" ht="15" x14ac:dyDescent="0.25">
      <c r="B234" s="452">
        <v>168</v>
      </c>
      <c r="C234" s="460" t="s">
        <v>701</v>
      </c>
      <c r="D234" s="460" t="s">
        <v>140</v>
      </c>
      <c r="E234" s="452" t="s">
        <v>70</v>
      </c>
      <c r="F234" s="457">
        <v>325</v>
      </c>
      <c r="G234" s="458">
        <v>0.56950481212297432</v>
      </c>
      <c r="H234" s="459">
        <v>8.7386508786388858E-2</v>
      </c>
    </row>
    <row r="235" spans="2:8" ht="15" x14ac:dyDescent="0.25">
      <c r="B235" s="452">
        <v>169</v>
      </c>
      <c r="C235" s="456" t="s">
        <v>702</v>
      </c>
      <c r="D235" s="452" t="s">
        <v>703</v>
      </c>
      <c r="E235" s="452" t="s">
        <v>73</v>
      </c>
      <c r="F235" s="457">
        <v>101</v>
      </c>
      <c r="G235" s="458">
        <v>0.55678649874106556</v>
      </c>
      <c r="H235" s="459">
        <v>8.5434973030346403E-2</v>
      </c>
    </row>
    <row r="236" spans="2:8" ht="15" x14ac:dyDescent="0.25">
      <c r="B236" s="452">
        <v>170</v>
      </c>
      <c r="C236" s="456" t="s">
        <v>704</v>
      </c>
      <c r="D236" s="452" t="s">
        <v>705</v>
      </c>
      <c r="E236" s="452" t="s">
        <v>464</v>
      </c>
      <c r="F236" s="457">
        <v>110</v>
      </c>
      <c r="G236" s="458">
        <v>0.54788209679999988</v>
      </c>
      <c r="H236" s="459">
        <v>8.4068655166306225E-2</v>
      </c>
    </row>
    <row r="237" spans="2:8" ht="15" x14ac:dyDescent="0.25">
      <c r="B237" s="452">
        <v>171</v>
      </c>
      <c r="C237" s="456" t="s">
        <v>706</v>
      </c>
      <c r="D237" s="452" t="s">
        <v>707</v>
      </c>
      <c r="E237" s="452" t="s">
        <v>88</v>
      </c>
      <c r="F237" s="457">
        <v>15</v>
      </c>
      <c r="G237" s="458">
        <v>0.5058224000750291</v>
      </c>
      <c r="H237" s="459">
        <v>7.7614890458492194E-2</v>
      </c>
    </row>
    <row r="238" spans="2:8" ht="15" x14ac:dyDescent="0.25">
      <c r="B238" s="452">
        <v>172</v>
      </c>
      <c r="C238" s="456" t="s">
        <v>708</v>
      </c>
      <c r="D238" s="452" t="s">
        <v>132</v>
      </c>
      <c r="E238" s="452" t="s">
        <v>75</v>
      </c>
      <c r="F238" s="457">
        <v>220</v>
      </c>
      <c r="G238" s="458">
        <v>0.50439733608341519</v>
      </c>
      <c r="H238" s="459">
        <v>7.7396224409718842E-2</v>
      </c>
    </row>
    <row r="239" spans="2:8" ht="15" x14ac:dyDescent="0.25">
      <c r="B239" s="452">
        <v>173</v>
      </c>
      <c r="C239" s="456" t="s">
        <v>709</v>
      </c>
      <c r="D239" s="452" t="s">
        <v>710</v>
      </c>
      <c r="E239" s="452" t="s">
        <v>68</v>
      </c>
      <c r="F239" s="457">
        <v>58</v>
      </c>
      <c r="G239" s="458">
        <v>0.50399948029700881</v>
      </c>
      <c r="H239" s="459">
        <v>7.7335176236930078E-2</v>
      </c>
    </row>
    <row r="240" spans="2:8" ht="15" x14ac:dyDescent="0.25">
      <c r="B240" s="452">
        <v>174</v>
      </c>
      <c r="C240" s="456" t="s">
        <v>711</v>
      </c>
      <c r="D240" s="452" t="s">
        <v>712</v>
      </c>
      <c r="E240" s="452" t="s">
        <v>464</v>
      </c>
      <c r="F240" s="457">
        <v>113</v>
      </c>
      <c r="G240" s="458">
        <v>0.49309388712000002</v>
      </c>
      <c r="H240" s="459">
        <v>7.5661789649675612E-2</v>
      </c>
    </row>
    <row r="241" spans="2:8" ht="15" x14ac:dyDescent="0.25">
      <c r="B241" s="452">
        <v>175</v>
      </c>
      <c r="C241" s="452" t="s">
        <v>713</v>
      </c>
      <c r="D241" s="452" t="s">
        <v>714</v>
      </c>
      <c r="E241" s="452" t="s">
        <v>91</v>
      </c>
      <c r="F241" s="457">
        <v>237</v>
      </c>
      <c r="G241" s="458">
        <v>0.4712306357199999</v>
      </c>
      <c r="H241" s="459">
        <v>7.2307027459970738E-2</v>
      </c>
    </row>
    <row r="242" spans="2:8" ht="15" x14ac:dyDescent="0.25">
      <c r="B242" s="452">
        <v>176</v>
      </c>
      <c r="C242" s="461" t="s">
        <v>715</v>
      </c>
      <c r="D242" s="452" t="s">
        <v>716</v>
      </c>
      <c r="E242" s="452" t="s">
        <v>65</v>
      </c>
      <c r="F242" s="457">
        <v>3</v>
      </c>
      <c r="G242" s="458">
        <v>0.46454626486808687</v>
      </c>
      <c r="H242" s="459">
        <v>7.1281357755785604E-2</v>
      </c>
    </row>
    <row r="243" spans="2:8" ht="15" x14ac:dyDescent="0.25">
      <c r="B243" s="452">
        <v>177</v>
      </c>
      <c r="C243" s="456" t="s">
        <v>717</v>
      </c>
      <c r="D243" s="452" t="s">
        <v>718</v>
      </c>
      <c r="E243" s="452" t="s">
        <v>70</v>
      </c>
      <c r="F243" s="457">
        <v>74</v>
      </c>
      <c r="G243" s="458">
        <v>0.43156102471951074</v>
      </c>
      <c r="H243" s="459">
        <v>6.6220004600015828E-2</v>
      </c>
    </row>
    <row r="244" spans="2:8" ht="15" x14ac:dyDescent="0.25">
      <c r="B244" s="452">
        <v>178</v>
      </c>
      <c r="C244" s="460" t="s">
        <v>719</v>
      </c>
      <c r="D244" s="460" t="s">
        <v>720</v>
      </c>
      <c r="E244" s="452" t="s">
        <v>75</v>
      </c>
      <c r="F244" s="457">
        <v>924</v>
      </c>
      <c r="G244" s="458">
        <v>0.4224822626186745</v>
      </c>
      <c r="H244" s="459">
        <v>6.4826932395521522E-2</v>
      </c>
    </row>
    <row r="245" spans="2:8" ht="15" x14ac:dyDescent="0.25">
      <c r="B245" s="452">
        <v>179</v>
      </c>
      <c r="C245" s="456" t="s">
        <v>721</v>
      </c>
      <c r="D245" s="452" t="s">
        <v>722</v>
      </c>
      <c r="E245" s="452" t="s">
        <v>71</v>
      </c>
      <c r="F245" s="457">
        <v>7</v>
      </c>
      <c r="G245" s="458">
        <v>0.38442291731711314</v>
      </c>
      <c r="H245" s="459">
        <v>5.8986993484029179E-2</v>
      </c>
    </row>
    <row r="246" spans="2:8" ht="15" x14ac:dyDescent="0.25">
      <c r="B246" s="452">
        <v>180</v>
      </c>
      <c r="C246" s="462" t="s">
        <v>723</v>
      </c>
      <c r="D246" s="452" t="s">
        <v>724</v>
      </c>
      <c r="E246" s="452" t="s">
        <v>212</v>
      </c>
      <c r="F246" s="457">
        <v>231</v>
      </c>
      <c r="G246" s="458">
        <v>0.3743860994799999</v>
      </c>
      <c r="H246" s="459">
        <v>5.7446914363642583E-2</v>
      </c>
    </row>
    <row r="247" spans="2:8" ht="15" x14ac:dyDescent="0.25">
      <c r="B247" s="452">
        <v>181</v>
      </c>
      <c r="C247" s="456" t="s">
        <v>725</v>
      </c>
      <c r="D247" s="452" t="s">
        <v>726</v>
      </c>
      <c r="E247" s="452" t="s">
        <v>326</v>
      </c>
      <c r="F247" s="457">
        <v>230</v>
      </c>
      <c r="G247" s="458">
        <v>0.37159853608747434</v>
      </c>
      <c r="H247" s="459">
        <v>5.7019182362598578E-2</v>
      </c>
    </row>
    <row r="248" spans="2:8" ht="15" x14ac:dyDescent="0.25">
      <c r="B248" s="452">
        <v>182</v>
      </c>
      <c r="C248" s="456" t="s">
        <v>727</v>
      </c>
      <c r="D248" s="452" t="s">
        <v>728</v>
      </c>
      <c r="E248" s="452" t="s">
        <v>73</v>
      </c>
      <c r="F248" s="457">
        <v>944</v>
      </c>
      <c r="G248" s="458">
        <v>0.37154723200999995</v>
      </c>
      <c r="H248" s="459">
        <v>5.7011310112669231E-2</v>
      </c>
    </row>
    <row r="249" spans="2:8" ht="15" x14ac:dyDescent="0.25">
      <c r="B249" s="452">
        <v>183</v>
      </c>
      <c r="C249" s="456" t="s">
        <v>729</v>
      </c>
      <c r="D249" s="452" t="s">
        <v>730</v>
      </c>
      <c r="E249" s="452" t="s">
        <v>239</v>
      </c>
      <c r="F249" s="457">
        <v>447</v>
      </c>
      <c r="G249" s="458">
        <v>0.36662857920081665</v>
      </c>
      <c r="H249" s="459">
        <v>5.6256577425996032E-2</v>
      </c>
    </row>
    <row r="250" spans="2:8" ht="15" x14ac:dyDescent="0.25">
      <c r="B250" s="452">
        <v>184</v>
      </c>
      <c r="C250" s="456" t="s">
        <v>731</v>
      </c>
      <c r="D250" s="452" t="s">
        <v>732</v>
      </c>
      <c r="E250" s="452" t="s">
        <v>88</v>
      </c>
      <c r="F250" s="457">
        <v>22</v>
      </c>
      <c r="G250" s="458">
        <v>0.36525473120000002</v>
      </c>
      <c r="H250" s="459">
        <v>5.6045770110870821E-2</v>
      </c>
    </row>
    <row r="251" spans="2:8" ht="15" x14ac:dyDescent="0.25">
      <c r="B251" s="452">
        <v>185</v>
      </c>
      <c r="C251" s="456" t="s">
        <v>733</v>
      </c>
      <c r="D251" s="452" t="s">
        <v>134</v>
      </c>
      <c r="E251" s="452" t="s">
        <v>65</v>
      </c>
      <c r="F251" s="457">
        <v>14</v>
      </c>
      <c r="G251" s="458">
        <v>0.35945055659826319</v>
      </c>
      <c r="H251" s="459">
        <v>5.5155160331926786E-2</v>
      </c>
    </row>
    <row r="252" spans="2:8" ht="15" x14ac:dyDescent="0.25">
      <c r="B252" s="452">
        <v>186</v>
      </c>
      <c r="C252" s="456" t="s">
        <v>734</v>
      </c>
      <c r="D252" s="452" t="s">
        <v>735</v>
      </c>
      <c r="E252" s="452" t="s">
        <v>88</v>
      </c>
      <c r="F252" s="457">
        <v>37</v>
      </c>
      <c r="G252" s="458">
        <v>0.35819712020171651</v>
      </c>
      <c r="H252" s="459">
        <v>5.4962829330768619E-2</v>
      </c>
    </row>
    <row r="253" spans="2:8" ht="15" x14ac:dyDescent="0.25">
      <c r="B253" s="452">
        <v>187</v>
      </c>
      <c r="C253" s="456" t="s">
        <v>736</v>
      </c>
      <c r="D253" s="452" t="s">
        <v>737</v>
      </c>
      <c r="E253" s="452" t="s">
        <v>454</v>
      </c>
      <c r="F253" s="457">
        <v>230</v>
      </c>
      <c r="G253" s="458">
        <v>0.35263356285690423</v>
      </c>
      <c r="H253" s="459">
        <v>5.4109140577931474E-2</v>
      </c>
    </row>
    <row r="254" spans="2:8" ht="15" x14ac:dyDescent="0.25">
      <c r="B254" s="452">
        <v>188</v>
      </c>
      <c r="C254" s="456" t="s">
        <v>738</v>
      </c>
      <c r="D254" s="452" t="s">
        <v>739</v>
      </c>
      <c r="E254" s="452" t="s">
        <v>67</v>
      </c>
      <c r="F254" s="457">
        <v>373</v>
      </c>
      <c r="G254" s="458">
        <v>0.31717446634999996</v>
      </c>
      <c r="H254" s="459">
        <v>4.8668191559595689E-2</v>
      </c>
    </row>
    <row r="255" spans="2:8" ht="15" x14ac:dyDescent="0.25">
      <c r="B255" s="452">
        <v>189</v>
      </c>
      <c r="C255" s="456" t="s">
        <v>740</v>
      </c>
      <c r="D255" s="452" t="s">
        <v>741</v>
      </c>
      <c r="E255" s="452" t="s">
        <v>71</v>
      </c>
      <c r="F255" s="457">
        <v>23</v>
      </c>
      <c r="G255" s="458">
        <v>0.29708098637809099</v>
      </c>
      <c r="H255" s="459">
        <v>4.5584988350883919E-2</v>
      </c>
    </row>
    <row r="256" spans="2:8" ht="15" x14ac:dyDescent="0.25">
      <c r="B256" s="452">
        <v>190</v>
      </c>
      <c r="C256" s="456" t="s">
        <v>742</v>
      </c>
      <c r="D256" s="452" t="s">
        <v>743</v>
      </c>
      <c r="E256" s="452" t="s">
        <v>239</v>
      </c>
      <c r="F256" s="457">
        <v>260</v>
      </c>
      <c r="G256" s="458">
        <v>0.28092595590999997</v>
      </c>
      <c r="H256" s="459">
        <v>4.3106112524213328E-2</v>
      </c>
    </row>
    <row r="257" spans="2:8" ht="15" x14ac:dyDescent="0.25">
      <c r="B257" s="452">
        <v>191</v>
      </c>
      <c r="C257" s="456" t="s">
        <v>744</v>
      </c>
      <c r="D257" s="452" t="s">
        <v>745</v>
      </c>
      <c r="E257" s="452" t="s">
        <v>68</v>
      </c>
      <c r="F257" s="457">
        <v>165</v>
      </c>
      <c r="G257" s="458">
        <v>0.26569848706539223</v>
      </c>
      <c r="H257" s="459">
        <v>4.076956450625481E-2</v>
      </c>
    </row>
    <row r="258" spans="2:8" ht="15" x14ac:dyDescent="0.25">
      <c r="B258" s="452">
        <v>192</v>
      </c>
      <c r="C258" s="456" t="s">
        <v>746</v>
      </c>
      <c r="D258" s="452" t="s">
        <v>747</v>
      </c>
      <c r="E258" s="452" t="s">
        <v>67</v>
      </c>
      <c r="F258" s="457">
        <v>449</v>
      </c>
      <c r="G258" s="458">
        <v>0.26550458298426721</v>
      </c>
      <c r="H258" s="459">
        <v>4.0739811288497463E-2</v>
      </c>
    </row>
    <row r="259" spans="2:8" ht="15" x14ac:dyDescent="0.25">
      <c r="B259" s="452">
        <v>193</v>
      </c>
      <c r="C259" s="456" t="s">
        <v>748</v>
      </c>
      <c r="D259" s="452" t="s">
        <v>749</v>
      </c>
      <c r="E259" s="452" t="s">
        <v>68</v>
      </c>
      <c r="F259" s="457">
        <v>449</v>
      </c>
      <c r="G259" s="458">
        <v>0.23832517981921109</v>
      </c>
      <c r="H259" s="459">
        <v>3.6569322992466839E-2</v>
      </c>
    </row>
    <row r="260" spans="2:8" ht="15" x14ac:dyDescent="0.25">
      <c r="B260" s="452">
        <v>194</v>
      </c>
      <c r="C260" s="456" t="s">
        <v>750</v>
      </c>
      <c r="D260" s="452" t="s">
        <v>751</v>
      </c>
      <c r="E260" s="452" t="s">
        <v>70</v>
      </c>
      <c r="F260" s="457">
        <v>84</v>
      </c>
      <c r="G260" s="458">
        <v>0.23561531785999995</v>
      </c>
      <c r="H260" s="459">
        <v>3.6153513729985369E-2</v>
      </c>
    </row>
    <row r="261" spans="2:8" ht="15" x14ac:dyDescent="0.25">
      <c r="B261" s="452">
        <v>195</v>
      </c>
      <c r="C261" s="456" t="s">
        <v>752</v>
      </c>
      <c r="D261" s="452" t="s">
        <v>753</v>
      </c>
      <c r="E261" s="452" t="s">
        <v>74</v>
      </c>
      <c r="F261" s="457">
        <v>144</v>
      </c>
      <c r="G261" s="458">
        <v>0.22828420699999999</v>
      </c>
      <c r="H261" s="459">
        <v>3.5028606319294261E-2</v>
      </c>
    </row>
    <row r="262" spans="2:8" ht="15" x14ac:dyDescent="0.25">
      <c r="B262" s="452">
        <v>196</v>
      </c>
      <c r="C262" s="460" t="s">
        <v>754</v>
      </c>
      <c r="D262" s="460" t="s">
        <v>149</v>
      </c>
      <c r="E262" s="452" t="s">
        <v>72</v>
      </c>
      <c r="F262" s="457">
        <v>111</v>
      </c>
      <c r="G262" s="458">
        <v>0.220674427128498</v>
      </c>
      <c r="H262" s="459">
        <v>3.3860939108328006E-2</v>
      </c>
    </row>
    <row r="263" spans="2:8" ht="15" x14ac:dyDescent="0.25">
      <c r="B263" s="452">
        <v>197</v>
      </c>
      <c r="C263" s="456" t="s">
        <v>755</v>
      </c>
      <c r="D263" s="452" t="s">
        <v>756</v>
      </c>
      <c r="E263" s="452" t="s">
        <v>326</v>
      </c>
      <c r="F263" s="457">
        <v>19</v>
      </c>
      <c r="G263" s="458">
        <v>0.21002147044000002</v>
      </c>
      <c r="H263" s="459">
        <v>3.2226317813750724E-2</v>
      </c>
    </row>
    <row r="264" spans="2:8" ht="15" x14ac:dyDescent="0.25">
      <c r="B264" s="452">
        <v>198</v>
      </c>
      <c r="C264" s="456" t="s">
        <v>757</v>
      </c>
      <c r="D264" s="452" t="s">
        <v>758</v>
      </c>
      <c r="E264" s="452" t="s">
        <v>71</v>
      </c>
      <c r="F264" s="457">
        <v>3</v>
      </c>
      <c r="G264" s="458">
        <v>0.18988944114191286</v>
      </c>
      <c r="H264" s="459">
        <v>2.9137199482007377E-2</v>
      </c>
    </row>
    <row r="265" spans="2:8" ht="15" x14ac:dyDescent="0.25">
      <c r="B265" s="452">
        <v>199</v>
      </c>
      <c r="C265" s="456" t="s">
        <v>759</v>
      </c>
      <c r="D265" s="452" t="s">
        <v>760</v>
      </c>
      <c r="E265" s="452" t="s">
        <v>524</v>
      </c>
      <c r="F265" s="457">
        <v>68</v>
      </c>
      <c r="G265" s="458">
        <v>0.17645342560718605</v>
      </c>
      <c r="H265" s="459">
        <v>2.7075537377340329E-2</v>
      </c>
    </row>
    <row r="266" spans="2:8" ht="15" x14ac:dyDescent="0.25">
      <c r="B266" s="452">
        <v>200</v>
      </c>
      <c r="C266" s="456" t="s">
        <v>761</v>
      </c>
      <c r="D266" s="452" t="s">
        <v>762</v>
      </c>
      <c r="E266" s="452" t="s">
        <v>72</v>
      </c>
      <c r="F266" s="457">
        <v>1133</v>
      </c>
      <c r="G266" s="458">
        <v>0.14610189248</v>
      </c>
      <c r="H266" s="459">
        <v>2.2418308044348328E-2</v>
      </c>
    </row>
    <row r="267" spans="2:8" ht="15" x14ac:dyDescent="0.25">
      <c r="B267" s="452">
        <v>201</v>
      </c>
      <c r="C267" s="456" t="s">
        <v>763</v>
      </c>
      <c r="D267" s="452" t="s">
        <v>764</v>
      </c>
      <c r="E267" s="452" t="s">
        <v>87</v>
      </c>
      <c r="F267" s="457">
        <v>78</v>
      </c>
      <c r="G267" s="458">
        <v>0.11204788893671913</v>
      </c>
      <c r="H267" s="459">
        <v>1.7192960660972669E-2</v>
      </c>
    </row>
    <row r="268" spans="2:8" ht="15" x14ac:dyDescent="0.25">
      <c r="B268" s="452">
        <v>202</v>
      </c>
      <c r="C268" s="456" t="s">
        <v>765</v>
      </c>
      <c r="D268" s="452" t="s">
        <v>766</v>
      </c>
      <c r="E268" s="452" t="s">
        <v>326</v>
      </c>
      <c r="F268" s="457">
        <v>14</v>
      </c>
      <c r="G268" s="458">
        <v>7.2246631446553605E-2</v>
      </c>
      <c r="H268" s="459">
        <v>1.1085737572886377E-2</v>
      </c>
    </row>
    <row r="269" spans="2:8" ht="15" x14ac:dyDescent="0.25">
      <c r="B269" s="452">
        <v>203</v>
      </c>
      <c r="C269" s="456" t="s">
        <v>767</v>
      </c>
      <c r="D269" s="452" t="s">
        <v>768</v>
      </c>
      <c r="E269" s="452" t="s">
        <v>454</v>
      </c>
      <c r="F269" s="457">
        <v>96</v>
      </c>
      <c r="G269" s="458">
        <v>5.4788209679999991E-2</v>
      </c>
      <c r="H269" s="459">
        <v>8.4068655166306232E-3</v>
      </c>
    </row>
    <row r="270" spans="2:8" ht="15" x14ac:dyDescent="0.25">
      <c r="B270" s="452">
        <v>204</v>
      </c>
      <c r="C270" s="456" t="s">
        <v>769</v>
      </c>
      <c r="D270" s="452" t="s">
        <v>146</v>
      </c>
      <c r="E270" s="452" t="s">
        <v>89</v>
      </c>
      <c r="F270" s="457">
        <v>9</v>
      </c>
      <c r="G270" s="458">
        <v>3.355230391725518E-2</v>
      </c>
      <c r="H270" s="459">
        <v>5.1483651036045896E-3</v>
      </c>
    </row>
    <row r="271" spans="2:8" ht="15" x14ac:dyDescent="0.25">
      <c r="B271" s="452">
        <v>205</v>
      </c>
      <c r="C271" s="456" t="s">
        <v>770</v>
      </c>
      <c r="D271" s="452" t="s">
        <v>771</v>
      </c>
      <c r="E271" s="452" t="s">
        <v>326</v>
      </c>
      <c r="F271" s="457">
        <v>37</v>
      </c>
      <c r="G271" s="458">
        <v>3.3202353611076769E-2</v>
      </c>
      <c r="H271" s="459">
        <v>5.0946676898958954E-3</v>
      </c>
    </row>
    <row r="272" spans="2:8" ht="15" x14ac:dyDescent="0.25">
      <c r="B272" s="452">
        <v>206</v>
      </c>
      <c r="C272" s="456" t="s">
        <v>772</v>
      </c>
      <c r="D272" s="452" t="s">
        <v>773</v>
      </c>
      <c r="E272" s="452" t="s">
        <v>119</v>
      </c>
      <c r="F272" s="457">
        <v>250</v>
      </c>
      <c r="G272" s="458">
        <v>2.8402625489999996E-2</v>
      </c>
      <c r="H272" s="459">
        <v>4.3581831603601131E-3</v>
      </c>
    </row>
    <row r="273" spans="2:8" ht="15" x14ac:dyDescent="0.25">
      <c r="B273" s="452">
        <v>207</v>
      </c>
      <c r="C273" s="456" t="s">
        <v>774</v>
      </c>
      <c r="D273" s="452" t="s">
        <v>775</v>
      </c>
      <c r="E273" s="452" t="s">
        <v>89</v>
      </c>
      <c r="F273" s="457">
        <v>3</v>
      </c>
      <c r="G273" s="458">
        <v>1.8124255219999996E-2</v>
      </c>
      <c r="H273" s="459">
        <v>2.7810395176911824E-3</v>
      </c>
    </row>
    <row r="274" spans="2:8" ht="15" x14ac:dyDescent="0.25">
      <c r="B274" s="452">
        <v>208</v>
      </c>
      <c r="C274" s="456" t="s">
        <v>776</v>
      </c>
      <c r="D274" s="452" t="s">
        <v>777</v>
      </c>
      <c r="E274" s="452" t="s">
        <v>119</v>
      </c>
      <c r="F274" s="457">
        <v>1</v>
      </c>
      <c r="G274" s="458">
        <v>9.1313682799999997E-3</v>
      </c>
      <c r="H274" s="459">
        <v>1.4011442527717705E-3</v>
      </c>
    </row>
    <row r="275" spans="2:8" ht="15" x14ac:dyDescent="0.25">
      <c r="B275" s="452"/>
      <c r="C275" s="453"/>
      <c r="D275" s="460"/>
      <c r="E275" s="452"/>
      <c r="F275" s="453"/>
      <c r="G275" s="454"/>
      <c r="H275" s="455"/>
    </row>
    <row r="276" spans="2:8" ht="15" x14ac:dyDescent="0.25">
      <c r="B276" s="452"/>
      <c r="C276" s="453" t="s">
        <v>8</v>
      </c>
      <c r="D276" s="453"/>
      <c r="E276" s="453"/>
      <c r="F276" s="453"/>
      <c r="G276" s="454"/>
      <c r="H276" s="455"/>
    </row>
    <row r="277" spans="2:8" ht="15" x14ac:dyDescent="0.25">
      <c r="B277" s="452"/>
      <c r="C277" s="456"/>
      <c r="D277" s="452"/>
      <c r="E277" s="452"/>
      <c r="F277" s="457"/>
      <c r="G277" s="458"/>
      <c r="H277" s="459"/>
    </row>
    <row r="278" spans="2:8" ht="15" x14ac:dyDescent="0.25">
      <c r="B278" s="452"/>
      <c r="C278" s="463" t="s">
        <v>778</v>
      </c>
      <c r="D278" s="452"/>
      <c r="E278" s="452"/>
      <c r="F278" s="452"/>
      <c r="G278" s="458"/>
      <c r="H278" s="459"/>
    </row>
    <row r="279" spans="2:8" ht="15" x14ac:dyDescent="0.25">
      <c r="B279" s="452">
        <v>1</v>
      </c>
      <c r="C279" s="456" t="s">
        <v>779</v>
      </c>
      <c r="D279" s="452" t="s">
        <v>780</v>
      </c>
      <c r="E279" s="452" t="s">
        <v>66</v>
      </c>
      <c r="F279" s="452"/>
      <c r="G279" s="458">
        <v>0</v>
      </c>
      <c r="H279" s="459">
        <v>0</v>
      </c>
    </row>
    <row r="280" spans="2:8" ht="15" x14ac:dyDescent="0.25">
      <c r="B280" s="452">
        <v>2</v>
      </c>
      <c r="C280" s="456" t="s">
        <v>781</v>
      </c>
      <c r="D280" s="452" t="s">
        <v>782</v>
      </c>
      <c r="E280" s="452" t="s">
        <v>66</v>
      </c>
      <c r="F280" s="452"/>
      <c r="G280" s="458">
        <v>0</v>
      </c>
      <c r="H280" s="459">
        <v>0</v>
      </c>
    </row>
    <row r="281" spans="2:8" ht="15" x14ac:dyDescent="0.25">
      <c r="B281" s="452">
        <v>3</v>
      </c>
      <c r="C281" s="456" t="s">
        <v>783</v>
      </c>
      <c r="D281" s="452" t="s">
        <v>784</v>
      </c>
      <c r="E281" s="452" t="s">
        <v>66</v>
      </c>
      <c r="F281" s="452"/>
      <c r="G281" s="458">
        <v>0</v>
      </c>
      <c r="H281" s="459">
        <v>0</v>
      </c>
    </row>
    <row r="282" spans="2:8" ht="15" x14ac:dyDescent="0.25">
      <c r="B282" s="452"/>
      <c r="C282" s="456"/>
      <c r="D282" s="452"/>
      <c r="E282" s="452"/>
      <c r="F282" s="452"/>
      <c r="G282" s="458"/>
      <c r="H282" s="459"/>
    </row>
    <row r="283" spans="2:8" ht="15" x14ac:dyDescent="0.25">
      <c r="B283" s="452"/>
      <c r="C283" s="463" t="s">
        <v>785</v>
      </c>
      <c r="D283" s="452"/>
      <c r="E283" s="452"/>
      <c r="F283" s="452"/>
      <c r="G283" s="458"/>
      <c r="H283" s="459"/>
    </row>
    <row r="284" spans="2:8" ht="15" x14ac:dyDescent="0.25">
      <c r="B284" s="452">
        <v>1</v>
      </c>
      <c r="C284" s="461" t="s">
        <v>786</v>
      </c>
      <c r="D284" s="460" t="s">
        <v>787</v>
      </c>
      <c r="E284" s="452" t="s">
        <v>464</v>
      </c>
      <c r="F284" s="457"/>
      <c r="G284" s="464">
        <v>1.0973689269851328</v>
      </c>
      <c r="H284" s="459">
        <v>0.16838354538642519</v>
      </c>
    </row>
    <row r="285" spans="2:8" ht="15" x14ac:dyDescent="0.25">
      <c r="B285" s="452">
        <v>2</v>
      </c>
      <c r="C285" s="461" t="s">
        <v>788</v>
      </c>
      <c r="D285" s="460" t="s">
        <v>787</v>
      </c>
      <c r="E285" s="452" t="s">
        <v>71</v>
      </c>
      <c r="F285" s="457"/>
      <c r="G285" s="464">
        <v>0.33756613721378531</v>
      </c>
      <c r="H285" s="459">
        <v>5.1797150063852451E-2</v>
      </c>
    </row>
    <row r="286" spans="2:8" ht="15" x14ac:dyDescent="0.25">
      <c r="B286" s="452">
        <v>3</v>
      </c>
      <c r="C286" s="461" t="s">
        <v>789</v>
      </c>
      <c r="D286" s="460" t="s">
        <v>787</v>
      </c>
      <c r="E286" s="452" t="s">
        <v>67</v>
      </c>
      <c r="F286" s="457"/>
      <c r="G286" s="464">
        <v>0.26527045438207375</v>
      </c>
      <c r="H286" s="459">
        <v>4.0703885900832244E-2</v>
      </c>
    </row>
    <row r="287" spans="2:8" ht="15" x14ac:dyDescent="0.25">
      <c r="B287" s="452">
        <v>4</v>
      </c>
      <c r="C287" s="456" t="s">
        <v>790</v>
      </c>
      <c r="D287" s="452" t="s">
        <v>787</v>
      </c>
      <c r="E287" s="452" t="s">
        <v>69</v>
      </c>
      <c r="F287" s="457"/>
      <c r="G287" s="464">
        <v>0.20961396452896999</v>
      </c>
      <c r="H287" s="459">
        <v>3.2163788897196038E-2</v>
      </c>
    </row>
    <row r="288" spans="2:8" ht="15" x14ac:dyDescent="0.25">
      <c r="B288" s="452">
        <v>5</v>
      </c>
      <c r="C288" s="456" t="s">
        <v>791</v>
      </c>
      <c r="D288" s="452" t="s">
        <v>787</v>
      </c>
      <c r="E288" s="452" t="s">
        <v>72</v>
      </c>
      <c r="F288" s="457"/>
      <c r="G288" s="464">
        <v>0.18442914257803031</v>
      </c>
      <c r="H288" s="459">
        <v>2.8299355063010626E-2</v>
      </c>
    </row>
    <row r="289" spans="2:8" ht="15" x14ac:dyDescent="0.25">
      <c r="B289" s="452">
        <v>6</v>
      </c>
      <c r="C289" s="456" t="s">
        <v>792</v>
      </c>
      <c r="D289" s="452" t="s">
        <v>787</v>
      </c>
      <c r="E289" s="452" t="s">
        <v>88</v>
      </c>
      <c r="F289" s="457"/>
      <c r="G289" s="464">
        <v>0.17296822876510251</v>
      </c>
      <c r="H289" s="459">
        <v>2.6540758429068226E-2</v>
      </c>
    </row>
    <row r="290" spans="2:8" ht="15" x14ac:dyDescent="0.25">
      <c r="B290" s="452">
        <v>7</v>
      </c>
      <c r="C290" s="456" t="s">
        <v>793</v>
      </c>
      <c r="D290" s="452" t="s">
        <v>787</v>
      </c>
      <c r="E290" s="452" t="s">
        <v>70</v>
      </c>
      <c r="F290" s="457"/>
      <c r="G290" s="464">
        <v>0.17238090031291164</v>
      </c>
      <c r="H290" s="459">
        <v>2.6450637008045379E-2</v>
      </c>
    </row>
    <row r="291" spans="2:8" ht="15" x14ac:dyDescent="0.25">
      <c r="B291" s="452">
        <v>8</v>
      </c>
      <c r="C291" s="456" t="s">
        <v>794</v>
      </c>
      <c r="D291" s="452" t="s">
        <v>787</v>
      </c>
      <c r="E291" s="452" t="s">
        <v>91</v>
      </c>
      <c r="F291" s="457"/>
      <c r="G291" s="464">
        <v>0.14781900247953322</v>
      </c>
      <c r="H291" s="459">
        <v>2.2681786499432928E-2</v>
      </c>
    </row>
    <row r="292" spans="2:8" ht="15" x14ac:dyDescent="0.25">
      <c r="B292" s="452">
        <v>9</v>
      </c>
      <c r="C292" s="456" t="s">
        <v>795</v>
      </c>
      <c r="D292" s="452" t="s">
        <v>787</v>
      </c>
      <c r="E292" s="452" t="s">
        <v>65</v>
      </c>
      <c r="F292" s="457"/>
      <c r="G292" s="464">
        <v>0.12206198023814814</v>
      </c>
      <c r="H292" s="459">
        <v>1.8729552554266563E-2</v>
      </c>
    </row>
    <row r="293" spans="2:8" ht="15" x14ac:dyDescent="0.25">
      <c r="B293" s="452">
        <v>10</v>
      </c>
      <c r="C293" s="456" t="s">
        <v>796</v>
      </c>
      <c r="D293" s="452" t="s">
        <v>787</v>
      </c>
      <c r="E293" s="452" t="s">
        <v>75</v>
      </c>
      <c r="F293" s="457"/>
      <c r="G293" s="464">
        <v>0.11763654934309159</v>
      </c>
      <c r="H293" s="459">
        <v>1.8050501302086963E-2</v>
      </c>
    </row>
    <row r="294" spans="2:8" ht="15" x14ac:dyDescent="0.25">
      <c r="B294" s="452">
        <v>11</v>
      </c>
      <c r="C294" s="456" t="s">
        <v>797</v>
      </c>
      <c r="D294" s="452" t="s">
        <v>787</v>
      </c>
      <c r="E294" s="452" t="s">
        <v>90</v>
      </c>
      <c r="F294" s="457"/>
      <c r="G294" s="464">
        <v>2.3364993635938476E-2</v>
      </c>
      <c r="H294" s="459">
        <v>3.5851939758850897E-3</v>
      </c>
    </row>
    <row r="295" spans="2:8" ht="15" x14ac:dyDescent="0.25">
      <c r="B295" s="452"/>
      <c r="C295" s="456"/>
      <c r="D295" s="452"/>
      <c r="E295" s="452"/>
      <c r="F295" s="457"/>
      <c r="G295" s="458"/>
      <c r="H295" s="459"/>
    </row>
    <row r="296" spans="2:8" ht="15" x14ac:dyDescent="0.25">
      <c r="B296" s="452"/>
      <c r="C296" s="463" t="s">
        <v>798</v>
      </c>
      <c r="D296" s="452"/>
      <c r="E296" s="452"/>
      <c r="F296" s="452"/>
      <c r="G296" s="458"/>
      <c r="H296" s="459"/>
    </row>
    <row r="297" spans="2:8" ht="15" x14ac:dyDescent="0.25">
      <c r="B297" s="452">
        <v>1</v>
      </c>
      <c r="C297" s="456" t="s">
        <v>799</v>
      </c>
      <c r="D297" s="452" t="s">
        <v>800</v>
      </c>
      <c r="E297" s="452" t="s">
        <v>801</v>
      </c>
      <c r="F297" s="457">
        <v>4126</v>
      </c>
      <c r="G297" s="464">
        <v>3.7131146281261886E-2</v>
      </c>
      <c r="H297" s="459">
        <v>5.6975132987208792E-3</v>
      </c>
    </row>
    <row r="298" spans="2:8" ht="15" x14ac:dyDescent="0.25">
      <c r="B298" s="452"/>
      <c r="C298" s="456"/>
      <c r="D298" s="452"/>
      <c r="E298" s="452"/>
      <c r="F298" s="457"/>
      <c r="G298" s="458"/>
      <c r="H298" s="459"/>
    </row>
    <row r="299" spans="2:8" ht="15" x14ac:dyDescent="0.25">
      <c r="B299" s="452"/>
      <c r="C299" s="463" t="s">
        <v>802</v>
      </c>
      <c r="D299" s="452"/>
      <c r="E299" s="452"/>
      <c r="F299" s="452"/>
      <c r="G299" s="458"/>
      <c r="H299" s="459"/>
    </row>
    <row r="300" spans="2:8" ht="15" x14ac:dyDescent="0.25">
      <c r="B300" s="452"/>
      <c r="C300" s="465" t="s">
        <v>803</v>
      </c>
      <c r="D300" s="452"/>
      <c r="E300" s="452"/>
      <c r="F300" s="452"/>
      <c r="G300" s="458"/>
      <c r="H300" s="459"/>
    </row>
    <row r="301" spans="2:8" ht="15" x14ac:dyDescent="0.25">
      <c r="B301" s="452">
        <v>1</v>
      </c>
      <c r="C301" s="456" t="s">
        <v>804</v>
      </c>
      <c r="D301" s="452" t="s">
        <v>805</v>
      </c>
      <c r="E301" s="452"/>
      <c r="F301" s="452">
        <v>343</v>
      </c>
      <c r="G301" s="458">
        <v>4.3587807156782184E-2</v>
      </c>
      <c r="H301" s="459">
        <v>6.6882425082355357E-3</v>
      </c>
    </row>
    <row r="302" spans="2:8" ht="15" x14ac:dyDescent="0.25">
      <c r="B302" s="452"/>
      <c r="C302" s="456"/>
      <c r="D302" s="452"/>
      <c r="E302" s="452"/>
      <c r="F302" s="452"/>
      <c r="G302" s="458"/>
      <c r="H302" s="459"/>
    </row>
    <row r="303" spans="2:8" ht="15" x14ac:dyDescent="0.25">
      <c r="B303" s="452"/>
      <c r="C303" s="463" t="s">
        <v>806</v>
      </c>
      <c r="D303" s="452"/>
      <c r="E303" s="452"/>
      <c r="F303" s="452"/>
      <c r="G303" s="458"/>
      <c r="H303" s="459"/>
    </row>
    <row r="304" spans="2:8" ht="15" x14ac:dyDescent="0.25">
      <c r="B304" s="452"/>
      <c r="C304" s="465" t="s">
        <v>807</v>
      </c>
      <c r="D304" s="452"/>
      <c r="E304" s="452"/>
      <c r="F304" s="452"/>
      <c r="G304" s="458"/>
      <c r="H304" s="459"/>
    </row>
    <row r="305" spans="2:8" ht="15" x14ac:dyDescent="0.25">
      <c r="B305" s="452">
        <v>1</v>
      </c>
      <c r="C305" s="461" t="s">
        <v>808</v>
      </c>
      <c r="D305" s="452" t="s">
        <v>809</v>
      </c>
      <c r="E305" s="452"/>
      <c r="F305" s="452"/>
      <c r="G305" s="458">
        <v>1.7787179840887033</v>
      </c>
      <c r="H305" s="459">
        <v>0.27293176710069966</v>
      </c>
    </row>
    <row r="306" spans="2:8" ht="15" x14ac:dyDescent="0.25">
      <c r="B306" s="452">
        <v>2</v>
      </c>
      <c r="C306" s="461" t="s">
        <v>810</v>
      </c>
      <c r="D306" s="452" t="s">
        <v>811</v>
      </c>
      <c r="E306" s="452"/>
      <c r="F306" s="452"/>
      <c r="G306" s="458">
        <v>0.66741869412226285</v>
      </c>
      <c r="H306" s="459">
        <v>0.10241070547007319</v>
      </c>
    </row>
    <row r="307" spans="2:8" ht="15" x14ac:dyDescent="0.25">
      <c r="B307" s="452">
        <v>3</v>
      </c>
      <c r="C307" s="461" t="s">
        <v>434</v>
      </c>
      <c r="D307" s="452" t="s">
        <v>812</v>
      </c>
      <c r="E307" s="452"/>
      <c r="F307" s="452"/>
      <c r="G307" s="458">
        <v>0.31242888039</v>
      </c>
      <c r="H307" s="459">
        <v>4.7940014763961251E-2</v>
      </c>
    </row>
    <row r="308" spans="2:8" ht="15" x14ac:dyDescent="0.25">
      <c r="B308" s="452"/>
      <c r="C308" s="456"/>
      <c r="D308" s="452"/>
      <c r="E308" s="452"/>
      <c r="F308" s="452"/>
      <c r="G308" s="458"/>
      <c r="H308" s="459"/>
    </row>
    <row r="309" spans="2:8" ht="15" x14ac:dyDescent="0.25">
      <c r="B309" s="452"/>
      <c r="C309" s="463" t="s">
        <v>813</v>
      </c>
      <c r="D309" s="452"/>
      <c r="E309" s="452"/>
      <c r="F309" s="452"/>
      <c r="G309" s="458"/>
      <c r="H309" s="459"/>
    </row>
    <row r="310" spans="2:8" ht="15" x14ac:dyDescent="0.25">
      <c r="B310" s="452">
        <v>1</v>
      </c>
      <c r="C310" s="456" t="s">
        <v>814</v>
      </c>
      <c r="D310" s="452" t="s">
        <v>815</v>
      </c>
      <c r="E310" s="452"/>
      <c r="F310" s="452">
        <v>73</v>
      </c>
      <c r="G310" s="458">
        <v>2.11847744096</v>
      </c>
      <c r="H310" s="459">
        <v>0.32506546664305075</v>
      </c>
    </row>
    <row r="311" spans="2:8" ht="15" x14ac:dyDescent="0.25">
      <c r="B311" s="452">
        <v>2</v>
      </c>
      <c r="C311" s="456" t="s">
        <v>816</v>
      </c>
      <c r="D311" s="452" t="s">
        <v>817</v>
      </c>
      <c r="E311" s="452"/>
      <c r="F311" s="452">
        <v>267</v>
      </c>
      <c r="G311" s="458">
        <v>0.225587518610947</v>
      </c>
      <c r="H311" s="459">
        <v>3.461481844851988E-2</v>
      </c>
    </row>
    <row r="312" spans="2:8" ht="15" x14ac:dyDescent="0.25">
      <c r="B312" s="452"/>
      <c r="C312" s="456"/>
      <c r="D312" s="452"/>
      <c r="E312" s="452"/>
      <c r="F312" s="452"/>
      <c r="G312" s="458"/>
      <c r="H312" s="459"/>
    </row>
    <row r="313" spans="2:8" ht="15" x14ac:dyDescent="0.25">
      <c r="B313" s="452"/>
      <c r="C313" s="463" t="s">
        <v>818</v>
      </c>
      <c r="D313" s="452"/>
      <c r="E313" s="452"/>
      <c r="F313" s="452"/>
      <c r="G313" s="458"/>
      <c r="H313" s="459"/>
    </row>
    <row r="314" spans="2:8" ht="15" x14ac:dyDescent="0.25">
      <c r="B314" s="452">
        <v>1</v>
      </c>
      <c r="C314" s="456" t="s">
        <v>819</v>
      </c>
      <c r="D314" s="452" t="s">
        <v>787</v>
      </c>
      <c r="E314" s="452" t="s">
        <v>820</v>
      </c>
      <c r="F314" s="452" t="s">
        <v>787</v>
      </c>
      <c r="G314" s="458">
        <v>0.483543953993186</v>
      </c>
      <c r="H314" s="459">
        <v>7.4196419564417124E-2</v>
      </c>
    </row>
    <row r="315" spans="2:8" ht="15" x14ac:dyDescent="0.25">
      <c r="B315" s="452">
        <v>2</v>
      </c>
      <c r="C315" s="456" t="s">
        <v>821</v>
      </c>
      <c r="D315" s="452" t="s">
        <v>787</v>
      </c>
      <c r="E315" s="452" t="s">
        <v>820</v>
      </c>
      <c r="F315" s="452" t="s">
        <v>787</v>
      </c>
      <c r="G315" s="458">
        <v>0.25562362941</v>
      </c>
      <c r="H315" s="459">
        <v>3.922364844324102E-2</v>
      </c>
    </row>
    <row r="316" spans="2:8" ht="15" x14ac:dyDescent="0.25">
      <c r="B316" s="452">
        <v>3</v>
      </c>
      <c r="C316" s="456" t="s">
        <v>822</v>
      </c>
      <c r="D316" s="452" t="s">
        <v>787</v>
      </c>
      <c r="E316" s="452" t="s">
        <v>820</v>
      </c>
      <c r="F316" s="452" t="s">
        <v>787</v>
      </c>
      <c r="G316" s="458">
        <v>0.23668854575000001</v>
      </c>
      <c r="H316" s="459">
        <v>3.6318193003000945E-2</v>
      </c>
    </row>
    <row r="317" spans="2:8" ht="15" x14ac:dyDescent="0.25">
      <c r="B317" s="452"/>
      <c r="C317" s="456"/>
      <c r="D317" s="452"/>
      <c r="E317" s="452"/>
      <c r="F317" s="452"/>
      <c r="G317" s="458"/>
      <c r="H317" s="459"/>
    </row>
    <row r="318" spans="2:8" ht="15" x14ac:dyDescent="0.25">
      <c r="B318" s="452"/>
      <c r="C318" s="463" t="s">
        <v>823</v>
      </c>
      <c r="D318" s="452"/>
      <c r="E318" s="452"/>
      <c r="F318" s="452"/>
      <c r="G318" s="458">
        <v>34.847980990389146</v>
      </c>
      <c r="H318" s="459">
        <v>5.3471776395578328</v>
      </c>
    </row>
    <row r="319" spans="2:8" ht="15" x14ac:dyDescent="0.25">
      <c r="B319" s="452"/>
      <c r="C319" s="456"/>
      <c r="D319" s="452"/>
      <c r="E319" s="452"/>
      <c r="F319" s="452"/>
      <c r="G319" s="458"/>
      <c r="H319" s="459"/>
    </row>
    <row r="320" spans="2:8" ht="15" x14ac:dyDescent="0.25">
      <c r="B320" s="452"/>
      <c r="C320" s="463" t="s">
        <v>824</v>
      </c>
      <c r="D320" s="452"/>
      <c r="E320" s="452"/>
      <c r="F320" s="452"/>
      <c r="G320" s="458"/>
      <c r="H320" s="459"/>
    </row>
    <row r="321" spans="2:8" ht="15" x14ac:dyDescent="0.25">
      <c r="B321" s="452">
        <v>1</v>
      </c>
      <c r="C321" s="456" t="s">
        <v>825</v>
      </c>
      <c r="D321" s="452"/>
      <c r="E321" s="452"/>
      <c r="F321" s="452"/>
      <c r="G321" s="458">
        <v>8.3605052168545555</v>
      </c>
      <c r="H321" s="459">
        <v>1.2828607362733777</v>
      </c>
    </row>
    <row r="322" spans="2:8" ht="15" x14ac:dyDescent="0.25">
      <c r="B322" s="452"/>
      <c r="C322" s="456"/>
      <c r="D322" s="452"/>
      <c r="E322" s="452"/>
      <c r="F322" s="452"/>
      <c r="G322" s="452"/>
      <c r="H322" s="459"/>
    </row>
    <row r="323" spans="2:8" ht="15" x14ac:dyDescent="0.25">
      <c r="B323" s="452"/>
      <c r="C323" s="453" t="s">
        <v>14</v>
      </c>
      <c r="D323" s="452"/>
      <c r="E323" s="452"/>
      <c r="F323" s="452"/>
      <c r="G323" s="466">
        <v>651.70793527762453</v>
      </c>
      <c r="H323" s="476">
        <v>100</v>
      </c>
    </row>
    <row r="324" spans="2:8" ht="15" x14ac:dyDescent="0.25">
      <c r="B324" s="467"/>
      <c r="C324" s="467"/>
      <c r="D324" s="467"/>
      <c r="E324" s="467"/>
      <c r="F324" s="467"/>
      <c r="G324" s="467"/>
      <c r="H324" s="468"/>
    </row>
    <row r="325" spans="2:8" ht="15" x14ac:dyDescent="0.25">
      <c r="B325" s="467"/>
      <c r="C325" s="462" t="s">
        <v>826</v>
      </c>
      <c r="D325" s="467"/>
      <c r="E325" s="467"/>
      <c r="F325" s="467"/>
      <c r="G325" s="467"/>
      <c r="H325" s="468"/>
    </row>
    <row r="326" spans="2:8" ht="15" x14ac:dyDescent="0.25">
      <c r="B326" s="467"/>
      <c r="C326" s="467"/>
      <c r="D326" s="467"/>
      <c r="E326" s="467"/>
      <c r="F326" s="467"/>
      <c r="G326" s="469"/>
      <c r="H326" s="468"/>
    </row>
  </sheetData>
  <mergeCells count="9">
    <mergeCell ref="B63:H63"/>
    <mergeCell ref="B64:H64"/>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1" zoomScale="90" zoomScaleNormal="90" workbookViewId="0">
      <selection activeCell="B3" sqref="B3:G3"/>
    </sheetView>
  </sheetViews>
  <sheetFormatPr defaultRowHeight="12.75" x14ac:dyDescent="0.2"/>
  <cols>
    <col min="1" max="1" width="11.425781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x14ac:dyDescent="0.2">
      <c r="B1" s="394" t="s">
        <v>0</v>
      </c>
      <c r="C1" s="395"/>
      <c r="D1" s="395"/>
      <c r="E1" s="395"/>
      <c r="F1" s="395"/>
      <c r="G1" s="396"/>
    </row>
    <row r="2" spans="1:7" x14ac:dyDescent="0.2">
      <c r="B2" s="3"/>
      <c r="C2" s="4"/>
      <c r="D2" s="4"/>
      <c r="E2" s="4"/>
      <c r="F2" s="4"/>
      <c r="G2" s="42"/>
    </row>
    <row r="3" spans="1:7" ht="14.25" customHeight="1" x14ac:dyDescent="0.2">
      <c r="B3" s="397" t="s">
        <v>1</v>
      </c>
      <c r="C3" s="398"/>
      <c r="D3" s="398"/>
      <c r="E3" s="398"/>
      <c r="F3" s="398"/>
      <c r="G3" s="399"/>
    </row>
    <row r="4" spans="1:7" ht="15" customHeight="1" x14ac:dyDescent="0.2">
      <c r="B4" s="397" t="s">
        <v>2</v>
      </c>
      <c r="C4" s="398"/>
      <c r="D4" s="398"/>
      <c r="E4" s="398"/>
      <c r="F4" s="398"/>
      <c r="G4" s="399"/>
    </row>
    <row r="5" spans="1:7" ht="15" customHeight="1" x14ac:dyDescent="0.2">
      <c r="B5" s="400" t="s">
        <v>108</v>
      </c>
      <c r="C5" s="401"/>
      <c r="D5" s="401"/>
      <c r="E5" s="401"/>
      <c r="F5" s="401"/>
      <c r="G5" s="402"/>
    </row>
    <row r="6" spans="1:7" ht="15" customHeight="1" x14ac:dyDescent="0.2">
      <c r="B6" s="400"/>
      <c r="C6" s="401"/>
      <c r="D6" s="401"/>
      <c r="E6" s="401"/>
      <c r="F6" s="401"/>
      <c r="G6" s="402"/>
    </row>
    <row r="7" spans="1:7" x14ac:dyDescent="0.2">
      <c r="B7" s="3"/>
      <c r="C7" s="4"/>
      <c r="D7" s="4"/>
      <c r="E7" s="4"/>
      <c r="F7" s="4"/>
      <c r="G7" s="42"/>
    </row>
    <row r="8" spans="1:7" ht="12.75" customHeight="1" x14ac:dyDescent="0.2">
      <c r="B8" s="441" t="s">
        <v>175</v>
      </c>
      <c r="C8" s="442"/>
      <c r="D8" s="442"/>
      <c r="E8" s="442"/>
      <c r="F8" s="442"/>
      <c r="G8" s="443"/>
    </row>
    <row r="9" spans="1:7" x14ac:dyDescent="0.2">
      <c r="B9" s="3"/>
      <c r="C9" s="4"/>
      <c r="D9" s="43"/>
      <c r="E9" s="43"/>
      <c r="F9" s="4"/>
      <c r="G9" s="42"/>
    </row>
    <row r="10" spans="1:7" ht="14.25" customHeight="1" x14ac:dyDescent="0.2">
      <c r="B10" s="428" t="str">
        <f>"Monthly Portfolio Statement of the Quantum Gold Savings Fund for the period ended "&amp;TEXT(Index!C23,"mmmmmmmmmm dd, yyyy")</f>
        <v>Monthly Portfolio Statement of the Quantum Gold Savings Fund for the period ended November 30, 2015</v>
      </c>
      <c r="C10" s="440"/>
      <c r="D10" s="429"/>
      <c r="E10" s="429"/>
      <c r="F10" s="429"/>
      <c r="G10" s="430"/>
    </row>
    <row r="11" spans="1:7" ht="12" customHeight="1" thickBot="1" x14ac:dyDescent="0.25">
      <c r="B11" s="67"/>
      <c r="C11" s="38"/>
      <c r="D11" s="117"/>
      <c r="E11" s="117"/>
      <c r="F11" s="38"/>
      <c r="G11" s="118"/>
    </row>
    <row r="12" spans="1:7" s="255" customFormat="1" ht="24.75" customHeight="1" x14ac:dyDescent="0.25">
      <c r="B12" s="239" t="s">
        <v>30</v>
      </c>
      <c r="C12" s="240" t="s">
        <v>103</v>
      </c>
      <c r="D12" s="241" t="s">
        <v>120</v>
      </c>
      <c r="E12" s="240" t="s">
        <v>5</v>
      </c>
      <c r="F12" s="243" t="s">
        <v>174</v>
      </c>
      <c r="G12" s="244" t="s">
        <v>6</v>
      </c>
    </row>
    <row r="13" spans="1:7" x14ac:dyDescent="0.2">
      <c r="B13" s="47"/>
      <c r="C13" s="48"/>
      <c r="D13" s="133"/>
      <c r="E13" s="48"/>
      <c r="F13" s="48"/>
      <c r="G13" s="49"/>
    </row>
    <row r="14" spans="1:7" x14ac:dyDescent="0.2">
      <c r="A14" s="2" t="s">
        <v>191</v>
      </c>
      <c r="B14" s="47"/>
      <c r="C14" s="50" t="s">
        <v>209</v>
      </c>
      <c r="D14" s="133"/>
      <c r="E14" s="50"/>
      <c r="F14" s="50"/>
      <c r="G14" s="51"/>
    </row>
    <row r="15" spans="1:7" x14ac:dyDescent="0.2">
      <c r="B15" s="47"/>
      <c r="C15" s="50"/>
      <c r="D15" s="133"/>
      <c r="E15" s="50"/>
      <c r="F15" s="50"/>
      <c r="G15" s="51"/>
    </row>
    <row r="16" spans="1:7" x14ac:dyDescent="0.2">
      <c r="A16" s="2" t="s">
        <v>312</v>
      </c>
      <c r="B16" s="47">
        <v>1</v>
      </c>
      <c r="C16" s="10" t="s">
        <v>176</v>
      </c>
      <c r="D16" s="133" t="s">
        <v>164</v>
      </c>
      <c r="E16" s="119">
        <v>86822</v>
      </c>
      <c r="F16" s="112">
        <v>1001.14</v>
      </c>
      <c r="G16" s="16">
        <v>0.99729999999999996</v>
      </c>
    </row>
    <row r="17" spans="1:7" ht="12" customHeight="1" x14ac:dyDescent="0.2">
      <c r="B17" s="47"/>
      <c r="C17" s="14"/>
      <c r="D17" s="14"/>
      <c r="E17" s="120"/>
      <c r="F17" s="15"/>
      <c r="G17" s="52"/>
    </row>
    <row r="18" spans="1:7" s="24" customFormat="1" x14ac:dyDescent="0.2">
      <c r="B18" s="53"/>
      <c r="C18" s="21" t="s">
        <v>104</v>
      </c>
      <c r="D18" s="21"/>
      <c r="E18" s="121"/>
      <c r="F18" s="54">
        <v>1001.14</v>
      </c>
      <c r="G18" s="60">
        <v>0.99729999999999996</v>
      </c>
    </row>
    <row r="19" spans="1:7" s="24" customFormat="1" x14ac:dyDescent="0.2">
      <c r="B19" s="53"/>
      <c r="C19" s="21"/>
      <c r="D19" s="21"/>
      <c r="E19" s="21"/>
      <c r="F19" s="55"/>
      <c r="G19" s="56"/>
    </row>
    <row r="20" spans="1:7" s="24" customFormat="1" x14ac:dyDescent="0.2">
      <c r="B20" s="53"/>
      <c r="C20" s="21" t="s">
        <v>56</v>
      </c>
      <c r="D20" s="21"/>
      <c r="E20" s="21"/>
      <c r="F20" s="55"/>
      <c r="G20" s="56"/>
    </row>
    <row r="21" spans="1:7" s="24" customFormat="1" x14ac:dyDescent="0.2">
      <c r="B21" s="53"/>
      <c r="C21" s="21"/>
      <c r="D21" s="21"/>
      <c r="E21" s="21"/>
      <c r="F21" s="55"/>
      <c r="G21" s="56"/>
    </row>
    <row r="22" spans="1:7" s="24" customFormat="1" x14ac:dyDescent="0.2">
      <c r="B22" s="57" t="s">
        <v>32</v>
      </c>
      <c r="C22" s="21" t="s">
        <v>8</v>
      </c>
      <c r="D22" s="21"/>
      <c r="E22" s="213" t="s">
        <v>9</v>
      </c>
      <c r="F22" s="213" t="s">
        <v>9</v>
      </c>
      <c r="G22" s="214" t="s">
        <v>9</v>
      </c>
    </row>
    <row r="23" spans="1:7" s="24" customFormat="1" x14ac:dyDescent="0.2">
      <c r="B23" s="57" t="s">
        <v>33</v>
      </c>
      <c r="C23" s="21" t="s">
        <v>11</v>
      </c>
      <c r="D23" s="21"/>
      <c r="E23" s="213" t="s">
        <v>9</v>
      </c>
      <c r="F23" s="213" t="s">
        <v>9</v>
      </c>
      <c r="G23" s="214" t="s">
        <v>9</v>
      </c>
    </row>
    <row r="24" spans="1:7" s="24" customFormat="1" x14ac:dyDescent="0.2">
      <c r="B24" s="57" t="s">
        <v>34</v>
      </c>
      <c r="C24" s="9" t="s">
        <v>13</v>
      </c>
      <c r="D24" s="9"/>
      <c r="E24" s="213" t="s">
        <v>9</v>
      </c>
      <c r="F24" s="213" t="s">
        <v>9</v>
      </c>
      <c r="G24" s="214" t="s">
        <v>9</v>
      </c>
    </row>
    <row r="25" spans="1:7" s="24" customFormat="1" x14ac:dyDescent="0.2">
      <c r="B25" s="47"/>
      <c r="C25" s="21" t="s">
        <v>49</v>
      </c>
      <c r="D25" s="21"/>
      <c r="E25" s="58"/>
      <c r="F25" s="58" t="s">
        <v>9</v>
      </c>
      <c r="G25" s="59" t="s">
        <v>9</v>
      </c>
    </row>
    <row r="26" spans="1:7" s="24" customFormat="1" x14ac:dyDescent="0.2">
      <c r="B26" s="47"/>
      <c r="C26" s="21"/>
      <c r="D26" s="21"/>
      <c r="E26" s="21"/>
      <c r="F26" s="55"/>
      <c r="G26" s="56"/>
    </row>
    <row r="27" spans="1:7" s="24" customFormat="1" x14ac:dyDescent="0.2">
      <c r="B27" s="47"/>
      <c r="C27" s="21" t="s">
        <v>57</v>
      </c>
      <c r="D27" s="21"/>
      <c r="E27" s="58"/>
      <c r="F27" s="58"/>
      <c r="G27" s="59"/>
    </row>
    <row r="28" spans="1:7" s="24" customFormat="1" x14ac:dyDescent="0.2">
      <c r="B28" s="47"/>
      <c r="C28" s="21"/>
      <c r="D28" s="21"/>
      <c r="E28" s="58"/>
      <c r="F28" s="55"/>
      <c r="G28" s="59"/>
    </row>
    <row r="29" spans="1:7" s="24" customFormat="1" x14ac:dyDescent="0.2">
      <c r="A29" s="24" t="s">
        <v>368</v>
      </c>
      <c r="B29" s="57" t="s">
        <v>32</v>
      </c>
      <c r="C29" s="9" t="s">
        <v>95</v>
      </c>
      <c r="D29" s="9"/>
      <c r="E29" s="58"/>
      <c r="F29" s="166">
        <v>3.12</v>
      </c>
      <c r="G29" s="60">
        <v>3.0999999999999999E-3</v>
      </c>
    </row>
    <row r="30" spans="1:7" s="24" customFormat="1" x14ac:dyDescent="0.2">
      <c r="B30" s="47"/>
      <c r="C30" s="21"/>
      <c r="D30" s="21"/>
      <c r="E30" s="21"/>
      <c r="F30" s="55"/>
      <c r="G30" s="56"/>
    </row>
    <row r="31" spans="1:7" s="24" customFormat="1" x14ac:dyDescent="0.2">
      <c r="B31" s="47"/>
      <c r="C31" s="100" t="s">
        <v>96</v>
      </c>
      <c r="D31" s="100"/>
      <c r="E31" s="21"/>
      <c r="F31" s="55"/>
      <c r="G31" s="56"/>
    </row>
    <row r="32" spans="1:7" x14ac:dyDescent="0.2">
      <c r="B32" s="47"/>
      <c r="C32" s="14" t="s">
        <v>35</v>
      </c>
      <c r="D32" s="14"/>
      <c r="E32" s="21"/>
      <c r="F32" s="296">
        <v>-0.38999999999998192</v>
      </c>
      <c r="G32" s="60">
        <v>-3.9999999999996419E-4</v>
      </c>
    </row>
    <row r="33" spans="1:7" x14ac:dyDescent="0.2">
      <c r="B33" s="47"/>
      <c r="C33" s="21"/>
      <c r="D33" s="21"/>
      <c r="E33" s="21"/>
      <c r="F33" s="15"/>
      <c r="G33" s="52"/>
    </row>
    <row r="34" spans="1:7" x14ac:dyDescent="0.2">
      <c r="A34" s="2" t="s">
        <v>313</v>
      </c>
      <c r="B34" s="47"/>
      <c r="C34" s="123" t="s">
        <v>14</v>
      </c>
      <c r="D34" s="123"/>
      <c r="E34" s="61"/>
      <c r="F34" s="166">
        <v>1003.87</v>
      </c>
      <c r="G34" s="60">
        <v>1</v>
      </c>
    </row>
    <row r="35" spans="1:7" ht="13.5" thickBot="1" x14ac:dyDescent="0.25">
      <c r="B35" s="134"/>
      <c r="C35" s="135"/>
      <c r="D35" s="135"/>
      <c r="E35" s="135"/>
      <c r="F35" s="136"/>
      <c r="G35" s="137"/>
    </row>
    <row r="36" spans="1:7" x14ac:dyDescent="0.2">
      <c r="B36" s="29"/>
      <c r="C36" s="30"/>
      <c r="D36" s="30"/>
      <c r="E36" s="30"/>
      <c r="F36" s="31"/>
      <c r="G36" s="138"/>
    </row>
    <row r="37" spans="1:7" x14ac:dyDescent="0.2">
      <c r="B37" s="6" t="s">
        <v>15</v>
      </c>
      <c r="C37" s="43"/>
      <c r="D37" s="43"/>
      <c r="E37" s="43"/>
      <c r="F37" s="63"/>
      <c r="G37" s="42"/>
    </row>
    <row r="38" spans="1:7" ht="13.5" customHeight="1" x14ac:dyDescent="0.2">
      <c r="B38" s="33" t="s">
        <v>16</v>
      </c>
      <c r="C38" s="425" t="s">
        <v>386</v>
      </c>
      <c r="D38" s="425"/>
      <c r="E38" s="425"/>
      <c r="F38" s="425"/>
      <c r="G38" s="131"/>
    </row>
    <row r="39" spans="1:7" ht="14.25" customHeight="1" x14ac:dyDescent="0.2">
      <c r="B39" s="33" t="s">
        <v>17</v>
      </c>
      <c r="C39" s="4" t="s">
        <v>36</v>
      </c>
      <c r="D39" s="4"/>
      <c r="E39" s="63"/>
      <c r="F39" s="4"/>
      <c r="G39" s="36"/>
    </row>
    <row r="40" spans="1:7" s="190" customFormat="1" ht="25.5" x14ac:dyDescent="0.25">
      <c r="B40" s="34"/>
      <c r="C40" s="299" t="s">
        <v>20</v>
      </c>
      <c r="D40" s="300" t="s">
        <v>387</v>
      </c>
      <c r="E40" s="320"/>
      <c r="F40" s="321"/>
      <c r="G40" s="189"/>
    </row>
    <row r="41" spans="1:7" x14ac:dyDescent="0.2">
      <c r="A41" s="2" t="s">
        <v>298</v>
      </c>
      <c r="B41" s="33"/>
      <c r="C41" s="14" t="s">
        <v>21</v>
      </c>
      <c r="D41" s="298">
        <v>10.791700000000001</v>
      </c>
      <c r="E41" s="111"/>
      <c r="F41" s="306"/>
      <c r="G41" s="144"/>
    </row>
    <row r="42" spans="1:7" x14ac:dyDescent="0.2">
      <c r="B42" s="64" t="s">
        <v>18</v>
      </c>
      <c r="C42" s="308" t="s">
        <v>388</v>
      </c>
      <c r="D42" s="319"/>
      <c r="E42" s="319"/>
      <c r="F42" s="111"/>
      <c r="G42" s="182"/>
    </row>
    <row r="43" spans="1:7" x14ac:dyDescent="0.2">
      <c r="B43" s="65" t="s">
        <v>23</v>
      </c>
      <c r="C43" s="444" t="s">
        <v>389</v>
      </c>
      <c r="D43" s="444"/>
      <c r="E43" s="444"/>
      <c r="F43" s="111"/>
      <c r="G43" s="36"/>
    </row>
    <row r="44" spans="1:7" ht="27" customHeight="1" x14ac:dyDescent="0.2">
      <c r="B44" s="34" t="s">
        <v>24</v>
      </c>
      <c r="C44" s="426" t="s">
        <v>399</v>
      </c>
      <c r="D44" s="426"/>
      <c r="E44" s="426"/>
      <c r="F44" s="426"/>
      <c r="G44" s="36"/>
    </row>
    <row r="45" spans="1:7" ht="12" customHeight="1" x14ac:dyDescent="0.2">
      <c r="B45" s="110" t="s">
        <v>25</v>
      </c>
      <c r="C45" s="111" t="s">
        <v>221</v>
      </c>
      <c r="D45" s="306"/>
      <c r="E45" s="306"/>
      <c r="F45" s="306"/>
      <c r="G45" s="36"/>
    </row>
    <row r="46" spans="1:7" x14ac:dyDescent="0.2">
      <c r="B46" s="110" t="s">
        <v>26</v>
      </c>
      <c r="C46" s="1" t="s">
        <v>375</v>
      </c>
      <c r="D46" s="306"/>
      <c r="E46" s="306"/>
      <c r="F46" s="306"/>
      <c r="G46" s="36"/>
    </row>
    <row r="47" spans="1:7" x14ac:dyDescent="0.2">
      <c r="B47" s="110" t="s">
        <v>27</v>
      </c>
      <c r="C47" s="111" t="s">
        <v>222</v>
      </c>
      <c r="D47" s="306"/>
      <c r="E47" s="306"/>
      <c r="F47" s="306"/>
      <c r="G47" s="36"/>
    </row>
    <row r="48" spans="1:7" x14ac:dyDescent="0.2">
      <c r="B48" s="110" t="s">
        <v>37</v>
      </c>
      <c r="C48" s="111" t="s">
        <v>223</v>
      </c>
      <c r="D48" s="306"/>
      <c r="E48" s="306"/>
      <c r="F48" s="306"/>
      <c r="G48" s="36"/>
    </row>
    <row r="49" spans="2:7" x14ac:dyDescent="0.2">
      <c r="B49" s="110" t="s">
        <v>53</v>
      </c>
      <c r="C49" s="1" t="s">
        <v>400</v>
      </c>
      <c r="D49" s="306"/>
      <c r="E49" s="306"/>
      <c r="F49" s="306"/>
      <c r="G49" s="36"/>
    </row>
    <row r="50" spans="2:7" ht="17.25" customHeight="1" x14ac:dyDescent="0.2">
      <c r="B50" s="110"/>
      <c r="C50" s="111"/>
      <c r="D50" s="306"/>
      <c r="E50" s="306"/>
      <c r="F50" s="306"/>
      <c r="G50" s="36"/>
    </row>
    <row r="51" spans="2:7" ht="17.25" customHeight="1" x14ac:dyDescent="0.2">
      <c r="B51" s="81" t="s">
        <v>47</v>
      </c>
      <c r="C51" s="111" t="s">
        <v>48</v>
      </c>
      <c r="D51" s="306"/>
      <c r="E51" s="306"/>
      <c r="F51" s="306"/>
      <c r="G51" s="131"/>
    </row>
    <row r="52" spans="2:7" ht="17.25" customHeight="1" thickBot="1" x14ac:dyDescent="0.25">
      <c r="B52" s="124"/>
      <c r="C52" s="125"/>
      <c r="D52" s="125"/>
      <c r="E52" s="38"/>
      <c r="F52" s="38"/>
      <c r="G52" s="66"/>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Bhakti More</cp:lastModifiedBy>
  <cp:lastPrinted>2013-10-10T06:43:03Z</cp:lastPrinted>
  <dcterms:created xsi:type="dcterms:W3CDTF">2011-04-08T11:12:07Z</dcterms:created>
  <dcterms:modified xsi:type="dcterms:W3CDTF">2015-12-15T09:07:41Z</dcterms:modified>
</cp:coreProperties>
</file>